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mc:AlternateContent xmlns:mc="http://schemas.openxmlformats.org/markup-compatibility/2006">
    <mc:Choice Requires="x15">
      <x15ac:absPath xmlns:x15ac="http://schemas.microsoft.com/office/spreadsheetml/2010/11/ac" url="https://mateor-my.sharepoint.com/personal/doronz_mateor_com/Documents/Documents/לקוחות פעילים/עיריית תל אביב/מכרז 2025/מסמכי המכרז/גרסה לפרסום/"/>
    </mc:Choice>
  </mc:AlternateContent>
  <xr:revisionPtr revIDLastSave="0" documentId="8_{3D8019BF-8915-4927-9733-99F93BAB323C}" xr6:coauthVersionLast="36" xr6:coauthVersionMax="36" xr10:uidLastSave="{00000000-0000-0000-0000-000000000000}"/>
  <bookViews>
    <workbookView xWindow="28680" yWindow="-120" windowWidth="29040" windowHeight="15720" tabRatio="747" xr2:uid="{00000000-000D-0000-FFFF-FFFF00000000}"/>
  </bookViews>
  <sheets>
    <sheet name="מקרא" sheetId="2" r:id="rId1"/>
    <sheet name="טבלה 1" sheetId="1" r:id="rId2"/>
    <sheet name="טבלה 2" sheetId="13" r:id="rId3"/>
    <sheet name="טבלה 3" sheetId="8" r:id="rId4"/>
    <sheet name="טבלה 4" sheetId="14" r:id="rId5"/>
    <sheet name="טבלה 5" sheetId="12" r:id="rId6"/>
  </sheets>
  <definedNames>
    <definedName name="_Toc345492034" localSheetId="3">'טבלה 3'!#REF!</definedName>
    <definedName name="_Toc54878998" localSheetId="3">'טבלה 3'!#REF!</definedName>
    <definedName name="_xlnm.Print_Area" localSheetId="1">'טבלה 1'!$A$1:$H$6</definedName>
    <definedName name="_xlnm.Print_Area" localSheetId="2">'טבלה 2'!$A$1:$P$42</definedName>
    <definedName name="_xlnm.Print_Area" localSheetId="3">'טבלה 3'!$A$1:$N$34</definedName>
    <definedName name="_xlnm.Print_Area" localSheetId="5">'טבלה 5'!$A$1:$E$41</definedName>
    <definedName name="_xlnm.Print_Area" localSheetId="0">מקרא!$A$1:$D$28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1" i="13" l="1"/>
  <c r="H27" i="13"/>
  <c r="F32" i="8"/>
  <c r="F33" i="8"/>
  <c r="E14" i="12"/>
  <c r="J32" i="8"/>
  <c r="N31" i="8"/>
  <c r="H38" i="13"/>
  <c r="F26" i="8"/>
  <c r="F25" i="8"/>
  <c r="F19" i="8"/>
  <c r="F18" i="8"/>
  <c r="F17" i="8"/>
  <c r="F16" i="8"/>
  <c r="F15" i="8"/>
  <c r="J15" i="8"/>
  <c r="F14" i="8"/>
  <c r="F20" i="8"/>
  <c r="J26" i="8"/>
  <c r="J25" i="8"/>
  <c r="L10" i="13"/>
  <c r="L18" i="13"/>
  <c r="L17" i="13"/>
  <c r="L16" i="13"/>
  <c r="L29" i="13"/>
  <c r="L28" i="13"/>
  <c r="L27" i="13"/>
  <c r="L26" i="13"/>
  <c r="L25" i="13"/>
  <c r="L24" i="13"/>
  <c r="L37" i="13"/>
  <c r="L35" i="13"/>
  <c r="H37" i="13"/>
  <c r="H35" i="13"/>
  <c r="H18" i="13"/>
  <c r="H17" i="13"/>
  <c r="H16" i="13"/>
  <c r="J19" i="8"/>
  <c r="J18" i="8"/>
  <c r="J17" i="8"/>
  <c r="J16" i="8"/>
  <c r="F27" i="8"/>
  <c r="E13" i="12"/>
  <c r="L39" i="13"/>
  <c r="L40" i="13"/>
  <c r="H40" i="13"/>
  <c r="H39" i="13"/>
  <c r="L36" i="13"/>
  <c r="H36" i="13"/>
  <c r="E19" i="12"/>
  <c r="E18" i="12"/>
  <c r="E17" i="12"/>
  <c r="E16" i="12"/>
  <c r="E15" i="12"/>
  <c r="H29" i="13"/>
  <c r="H28" i="13"/>
  <c r="H26" i="13"/>
  <c r="H25" i="13"/>
  <c r="H24" i="13"/>
  <c r="H10" i="13"/>
  <c r="G21" i="14"/>
  <c r="G13" i="14"/>
  <c r="G20" i="14"/>
  <c r="G19" i="14"/>
  <c r="G18" i="14"/>
  <c r="J14" i="8"/>
  <c r="N11" i="8"/>
  <c r="K5" i="8"/>
  <c r="E12" i="12"/>
  <c r="N12" i="8"/>
  <c r="O34" i="13"/>
  <c r="N24" i="8"/>
  <c r="O15" i="13"/>
  <c r="H19" i="13"/>
  <c r="E9" i="12"/>
  <c r="E11" i="12"/>
  <c r="O9" i="13"/>
  <c r="H30" i="13"/>
  <c r="E10" i="12"/>
  <c r="O23" i="13"/>
  <c r="H11" i="13"/>
  <c r="E8" i="12"/>
  <c r="H5" i="14"/>
  <c r="K5" i="14"/>
  <c r="K12" i="14"/>
  <c r="K17" i="14"/>
  <c r="E21" i="12"/>
  <c r="N5" i="8"/>
</calcChain>
</file>

<file path=xl/sharedStrings.xml><?xml version="1.0" encoding="utf-8"?>
<sst xmlns="http://schemas.openxmlformats.org/spreadsheetml/2006/main" count="334" uniqueCount="213">
  <si>
    <t>נספח 7 למכרז / נספח ג' לחוזה</t>
  </si>
  <si>
    <t xml:space="preserve">מכרז מספר: </t>
  </si>
  <si>
    <t>39/2025</t>
  </si>
  <si>
    <t>נושא המכרז :</t>
  </si>
  <si>
    <t>מתן שירותי מיקור חוץ (Outsourcing) להפעלת מוקד שירות (Help Desk), תמיכה ותחזוקת ציוד מחשוב לעירייה</t>
  </si>
  <si>
    <t>שם המשתתף במכרז :</t>
  </si>
  <si>
    <t>מזה ההמשתתף במכרז (ח.פ.) :</t>
  </si>
  <si>
    <t>תאריך :</t>
  </si>
  <si>
    <t>חתימה וחותמת:</t>
  </si>
  <si>
    <t>מקרא</t>
  </si>
  <si>
    <r>
      <t xml:space="preserve">שדה להזנת נתונים - </t>
    </r>
    <r>
      <rPr>
        <b/>
        <u/>
        <sz val="14"/>
        <color theme="1"/>
        <rFont val="Calibri"/>
        <family val="2"/>
        <scheme val="minor"/>
      </rPr>
      <t>חובה</t>
    </r>
    <r>
      <rPr>
        <sz val="11"/>
        <color theme="1"/>
        <rFont val="Calibri"/>
        <family val="2"/>
        <charset val="177"/>
        <scheme val="minor"/>
      </rPr>
      <t xml:space="preserve"> על המשתתף במכרז למלא אותו</t>
    </r>
  </si>
  <si>
    <t>שדה להזנת נתונים - רשות</t>
  </si>
  <si>
    <t>שדה מחושב</t>
  </si>
  <si>
    <t>קישור (HyperLink)</t>
  </si>
  <si>
    <t>טבלה 1  א' – ביצוע שירותים נוספים עפ"י שעות עבודה</t>
  </si>
  <si>
    <t>ככל שהעירייה תזמין מהספק שירותים על פי שעות עבודה בהתאם להוראות סעיף 11 לנספח א' לחוזה, יחולו הכללים הבאים:
א. הגדרת התפקידים והרמות השונות של בעלי התפקידים מפורטים בנספח ח' לחוזה.
ב. עלות שעת עבודה תיקבע בהתאם למפורט במכרז מרכזי 16.2.0.11 - הספקת שירותי מחשוב למשרדי ממשלה של החשכ"ל תחת תעריף "מחירים מרביים" (נספח יג),
    בהתאם לבעל התפקיד שבחרה העירייה להזמין, כל עוד מכרז זה בתוקף, ולאחר מכן בהתאם ל"מחירים המרביים" המפורטים במכרז 01-2023 של החשב הכללי באוצר אשר
    יחליף אותו.</t>
  </si>
  <si>
    <t xml:space="preserve"> </t>
  </si>
  <si>
    <t>בסעיף זה נדרש המשתתף במכרז לפרט בטבלאות שלהלן את כלל העלויות החד פעמיות בגין תשתיות מיקור החוץ (טבלה 2 א'),  תשתיות נוספות (טבלה 2 ב'), תשתיות אופציונאליות (טבלה 2 ג') ותקופת המעבר (טבלה 2 ד') אותם יספק הספק הזוכה במסגרת מתן השירותים לעירייה.
בכל אחד מהסעיפים יש לפרט את המחיר הרלוונטי לתכולה המפורטת באותו הסעיף בלבד. אין לכלול בעלות סעיף כלשהו עלות של סעיפים נוספים / אחרים.
העירייה תבחן את סבירות המחירים המפורטים בהתאם לתכולה של כל סעיף בפני עצמו ובכלל. במקרה שעלות ההצעה כולה אינה סבירה או במקרה שעלות חלקים ממנה אינה סבירה או במקרה שלהערכת העירייה בוצעה הסתת מחירים בין סעיפים, רשאית העירייה לפסול את ההצעה בהתאם לשיקול דעתה.
בין השאר תיבחן העלות המפורטת במענה לסעיף 2.8 להלן אל מול מענה המשתתף במכרז לסעיף 4.2.4.5 לנספח 14 למכרז.
ככל שרכיב ו/או שירות כלשהו המפורטים במסמכי המכרז אינם מצויינים במפורש בטבלאות שלהלן, על הספקים לכלול את העלות שלו  בסעיף 2.1 בטבלה 2 א' להלן.
לא תשולם לספק כל עלות נוספת מעבר לעלויות המפורטות בטבלאות 2א' ו/או 2' ו/או 2ג' ו/או 2ד'.
ככל שמשתתף במכרז לא פרט את שיטת ההצמדה בטופס הצעת המחיר, תבוצע כברירת מחדל הצמדה למדד המחירים לצרכן כמפורט בסעיף 6.3 לנספח א' לחוזה.</t>
  </si>
  <si>
    <t>טבלה 2 א' – עלות חד פעמית – תשתיות למיקור חוץ  (Fixed Price)</t>
  </si>
  <si>
    <t>#</t>
  </si>
  <si>
    <t>רכיב עלות</t>
  </si>
  <si>
    <t>##</t>
  </si>
  <si>
    <t>פירוט</t>
  </si>
  <si>
    <t>תיאור יחידה</t>
  </si>
  <si>
    <t>כמות / מספר יחידות</t>
  </si>
  <si>
    <r>
      <t xml:space="preserve">מחיר יחידה (בש"ח) </t>
    </r>
    <r>
      <rPr>
        <b/>
        <u/>
        <sz val="14"/>
        <color rgb="FF000000"/>
        <rFont val="Arial"/>
        <family val="2"/>
      </rPr>
      <t>ללא</t>
    </r>
    <r>
      <rPr>
        <b/>
        <sz val="14"/>
        <color rgb="FF000000"/>
        <rFont val="Arial"/>
        <family val="2"/>
      </rPr>
      <t xml:space="preserve"> מע"מ</t>
    </r>
  </si>
  <si>
    <t>סה"כ עלות (בש"ח) ללא מע"מ</t>
  </si>
  <si>
    <t>הערות והפניות לסעיפים</t>
  </si>
  <si>
    <t>שיטת הצמדה</t>
  </si>
  <si>
    <t>בדיקה</t>
  </si>
  <si>
    <t>בדיקת טבלה</t>
  </si>
  <si>
    <t xml:space="preserve">תשתיות למיקור החוץ שיסופק ע"י הספק </t>
  </si>
  <si>
    <t xml:space="preserve"> ----</t>
  </si>
  <si>
    <r>
      <t xml:space="preserve">כל הציוד והתשתיות הנדרשים במסמכי המכרז, לרבות אך לא רק:
1) </t>
    </r>
    <r>
      <rPr>
        <u/>
        <sz val="11"/>
        <color theme="1"/>
        <rFont val="Calibri"/>
        <family val="2"/>
      </rPr>
      <t>ציוד לטכנאי מרכז השירות (Help Desk) - כל טכנאי המוקד</t>
    </r>
    <r>
      <rPr>
        <sz val="11"/>
        <color theme="1"/>
        <rFont val="Calibri"/>
        <family val="2"/>
      </rPr>
      <t xml:space="preserve">
    א. עמדות עבודה מרובות צגים לכל חברי צוות הספק ברשת העירייה.
    ב. עמדות עבודה מרובות צגים לצוות מוקדת התמיכה מחוץ לרשת הערייה.
    ג. מערכות ראש </t>
    </r>
    <r>
      <rPr>
        <u/>
        <sz val="11"/>
        <color theme="1"/>
        <rFont val="Calibri"/>
        <family val="2"/>
      </rPr>
      <t>לכל</t>
    </r>
    <r>
      <rPr>
        <sz val="11"/>
        <color theme="1"/>
        <rFont val="Calibri"/>
        <family val="2"/>
      </rPr>
      <t xml:space="preserve"> צוות הספק
2) </t>
    </r>
    <r>
      <rPr>
        <u/>
        <sz val="11"/>
        <color theme="1"/>
        <rFont val="Calibri"/>
        <family val="2"/>
      </rPr>
      <t>ציוד לטכנאי השטח - כל טכנאי השטח</t>
    </r>
    <r>
      <rPr>
        <sz val="11"/>
        <color theme="1"/>
        <rFont val="Calibri"/>
        <family val="2"/>
      </rPr>
      <t xml:space="preserve">
    א. עמדות עבודה מרובות צגים בהתאם לצורך אשר יותקנו בחדרים אשר משרתים את
        הטכנאים של הספק (בבנייין העירייה, בבניין סמל, במחסן המחשוב ובאתרים
       נוספים בהם הוגדר טכנאי קבוע במסמכי המכרז) ברשת העירייה.
   ב. טלפון חכם ו/או טאבלט המצוייד ב- SIM בעל יכולת גלישה סלולארית עבור
       מערכת ניהול טכנאי שטח
3) מסכי LED בגודל שלא יפחת מ- 65" עבור מוקד התמיכה ומנהלים בעירייה
    (סה"כ 8 צגים).
4) מלאי ציוד חליפי בהתאם לנדרש בסעיף 3.0.5 למפרט הטכני.
5) מלאי ראשוני של חלקי חילוף בהתאם לנדרש בסעיף 3.0.3 למפרט הטכני.</t>
    </r>
  </si>
  <si>
    <t xml:space="preserve">מחיר כולל
</t>
  </si>
  <si>
    <t>נספח ב' סעיף 3.0.3
נספח ב' סעיף 3.0.5
נספח ב' סעיף 3.1 א'
נספח ב' סעיף 3.1 ב'
נספח ב' סעיף 3.1 ג'
נספח ב' סעיף 3.2</t>
  </si>
  <si>
    <t>סה"כ עלות חד פעמית – תשתיות למיקור חוץ
(₪ ללא מע"מ)</t>
  </si>
  <si>
    <t>טבלה 2 ב' – עלות חד פעמית – תשתיות נוספות  (Fixed Price)</t>
  </si>
  <si>
    <t>עיתוד מלאי ציוד תקשורת</t>
  </si>
  <si>
    <t>2.2.1</t>
  </si>
  <si>
    <t>מתג מדגם RUCKUS ICX 7150-24 כולל מתאמי SPF מסוג 1GBps מקוריים ומגשרים אופטיים 1 מטר</t>
  </si>
  <si>
    <t>מתג יחיד</t>
  </si>
  <si>
    <t>נספח ב' סעיף 3.0.7</t>
  </si>
  <si>
    <t>2.2.2</t>
  </si>
  <si>
    <t>נקודת גישה אלחוטית מדגם Ruckus Zoneflex R350 כולל רישוי לבקר רשתי או שווה ערך שיאושר ע"י העירייה</t>
  </si>
  <si>
    <t>נקודת גישה יחידה</t>
  </si>
  <si>
    <t>"מעבדה ניידת" עבור טכנאי שטח של הספק</t>
  </si>
  <si>
    <t xml:space="preserve">"מעבדה ניידת" המאפשרת הפצה במקביל ו/או התקנת Image  עדכני הכולל את כל העדכונים הנדרשים לעד 40 מחשבים בו זמנית </t>
  </si>
  <si>
    <t>יחידה אחת</t>
  </si>
  <si>
    <t>נספח ב' סעיף 2.4.5.5
מספר היחידות נדרש להתאים לדרישות המכרז וכמות תחנות העבודה והמחשבים הנייחים בבתי הספר ומוסדות החינוך</t>
  </si>
  <si>
    <t>סה"כ עלות חד פעמית – תשתיות נוספות
(₪ ללא מע"מ)</t>
  </si>
  <si>
    <t>טבלה 2 ג' – עלות חד פעמית כלים לניהול השירות  (Fixed Price)</t>
  </si>
  <si>
    <r>
      <t xml:space="preserve">מחיר (בש"ח) </t>
    </r>
    <r>
      <rPr>
        <b/>
        <u/>
        <sz val="14"/>
        <color rgb="FF000000"/>
        <rFont val="Arial"/>
        <family val="2"/>
      </rPr>
      <t>ללא</t>
    </r>
    <r>
      <rPr>
        <b/>
        <sz val="14"/>
        <color rgb="FF000000"/>
        <rFont val="Arial"/>
        <family val="2"/>
      </rPr>
      <t xml:space="preserve"> מע"מ</t>
    </r>
  </si>
  <si>
    <t>מערכת לניטור ושליטה בשרתים, ציוד תקשורת</t>
  </si>
  <si>
    <t>2.4.1</t>
  </si>
  <si>
    <r>
      <t>עלות חד פעמית  להטמעת מערכת לניטור ושליטה בשרתים, ציוד תקשורת  עבור ציוד שמחוץ לרשת העירייה (</t>
    </r>
    <r>
      <rPr>
        <b/>
        <u/>
        <sz val="11"/>
        <color theme="1"/>
        <rFont val="Calibri"/>
        <family val="2"/>
      </rPr>
      <t>עבודה בלבד ללא רישוי. רישוי שנתי מתומחר בסעיף 3.8 בטבלה 3 ב'</t>
    </r>
    <r>
      <rPr>
        <sz val="11"/>
        <color theme="1"/>
        <rFont val="Calibri"/>
        <family val="2"/>
      </rPr>
      <t>) לרבות אפיון מפורט בהתאם לדרישות העירייה, התקנה, הטמעה של תשתיות מרכזיות והדרכה אודות המערכת לצוות הספק.</t>
    </r>
  </si>
  <si>
    <t>מחיר כולל
(כל רכיבי המערכת)</t>
  </si>
  <si>
    <t>נספח ב' סעיף 3.6.2.2 על כל תת סעיפיו</t>
  </si>
  <si>
    <t>2.4.2</t>
  </si>
  <si>
    <t>עלות חד פעמית  לאספקה והתקנה של החומרה המרכזית הנדרשת עבור המערכת לניטור ושליטה בשרתים, ציוד תקשורת.</t>
  </si>
  <si>
    <t>מחיר כולל
(כל רכיבי החומרה)</t>
  </si>
  <si>
    <t>נספח ב' סעיף 3.6.2.2
ככל שמדובר במערכת המבוססת על פתרון SaaS / שירות ענן ניתן לציין בסעיף זה עלות 0 (אפס)</t>
  </si>
  <si>
    <t>2.4.3</t>
  </si>
  <si>
    <t>עלות חד פעמית לאספקה והתקנה של החומרה הנדרשת בכל אחד מהאתרים המנוטרים (בתי הספר ו/או אתרים נוספים מחוץ לרשת העירייה) לצורך התקנת Agent / Collector  וכל העבודת הנדרשות בכל אחד מבתי הספר.</t>
  </si>
  <si>
    <t>חומרה לאתר אחד</t>
  </si>
  <si>
    <t>נספח ב' סעיף 3.6.2.2
נספח ד' סעיף 1.2.2.1 (בתי ספר בלבד)
ללא אתרים "קטנים מאד"</t>
  </si>
  <si>
    <t xml:space="preserve">מערכת לניהול טכנאי שטח </t>
  </si>
  <si>
    <t>2.5.1</t>
  </si>
  <si>
    <r>
      <t>עלות חד פעמית להטמעת מערכת  לניהול טכנאי שטח  (</t>
    </r>
    <r>
      <rPr>
        <b/>
        <u/>
        <sz val="11"/>
        <color theme="1"/>
        <rFont val="Calibri"/>
        <family val="2"/>
      </rPr>
      <t>עבודה בלבד ללא רישוי. רישוי שנתי מתומחר בסעיף 3.9 בטבלה 3 ב'</t>
    </r>
    <r>
      <rPr>
        <sz val="11"/>
        <color theme="1"/>
        <rFont val="Calibri"/>
        <family val="2"/>
      </rPr>
      <t>) לרבות אפיון מפורט בהתאם לדרישות העירייה, התקנה, הטמעה של תשתיות מרכזיות והדרכה אודות המערכת לצוות הספק.</t>
    </r>
  </si>
  <si>
    <t>נספח ב' סעיף 3.6.2.3</t>
  </si>
  <si>
    <t>2.5.2</t>
  </si>
  <si>
    <t>עלות חד פעמית  לאספקה והתקנה של החומרה המרכזית הנדרשת עבור המערכת לניהול טכנאי שטח.</t>
  </si>
  <si>
    <t>נספח ב' סעיף 3.6.2.3
ככל שמדובר במערכת המבוססת על פתרון SaaS / שירות ענן ניתן לציין בסעיף זה עלות 0 (אפס)</t>
  </si>
  <si>
    <t>2.5.3</t>
  </si>
  <si>
    <t>עלות חד פעמית לאפיון ופיתוח ממשק בין המערכת לניהול טכנאי השטח למערכת ניהול השירות ומדידת רמת השירות העירונית.</t>
  </si>
  <si>
    <t>מחיר כולל
(הקמת ממשק)</t>
  </si>
  <si>
    <t>סה"כ עלות חד פעמית כלים לניהול השירות
(₪ ללא מע"מ)</t>
  </si>
  <si>
    <t>טבלה 2 ד' – עלות חד פעמית - תקופת המעבר</t>
  </si>
  <si>
    <t>ניהול תקופת המעבר</t>
  </si>
  <si>
    <t>כ"א לניהול תקופת ההערכות ולניהול המעבר לרבות מנהל תקופת המעבר</t>
  </si>
  <si>
    <t>מחיר כולל
(כל התקופה)</t>
  </si>
  <si>
    <t>נספח ב' סעיף 4.2.3
נספח ב' סעיף 4.2.4
נספח ב' סעיף 4.1.2.5</t>
  </si>
  <si>
    <t>כמוגדר בסעיף 6.3 לנספח א' לחוזה</t>
  </si>
  <si>
    <t>הכנת תיקי אתר</t>
  </si>
  <si>
    <t>2.7.1</t>
  </si>
  <si>
    <t xml:space="preserve">מיפוי והכנת תיק אתר עבור אשכול גנים / גן ילדים </t>
  </si>
  <si>
    <t>מחיר לאתר אחד</t>
  </si>
  <si>
    <r>
      <t xml:space="preserve">תכולת העבודה בהתאם לסעיף 4.2.3.2.2 (על כל תת סעיפיו) לנספח ב' - המפרט הטכני.
</t>
    </r>
    <r>
      <rPr>
        <b/>
        <u/>
        <sz val="11"/>
        <color theme="1"/>
        <rFont val="Arial"/>
        <family val="2"/>
      </rPr>
      <t>עלות העבודה לא תעלה על שווי יחידות ה IMAC המפורטות במחירון ה IMAC שבסעיף 7.3 לנספח א' לחוזה, בסעיף 34</t>
    </r>
    <r>
      <rPr>
        <sz val="11"/>
        <color theme="1"/>
        <rFont val="Arial"/>
        <family val="2"/>
      </rPr>
      <t xml:space="preserve"> (יחידה אחת / 180 ₪)</t>
    </r>
  </si>
  <si>
    <t>2.7.2</t>
  </si>
  <si>
    <t>מיפוי והכנת תיק אתר עבור אתר קטן – עד 24 נקודות תקשורת</t>
  </si>
  <si>
    <r>
      <t xml:space="preserve">תכולת העבודה בהתאם לסעיף 4.2.3.2.2 (על כל תת סעיפיו) לנספח ב' - המפרט הטכני.
</t>
    </r>
    <r>
      <rPr>
        <b/>
        <u/>
        <sz val="11"/>
        <color theme="1"/>
        <rFont val="Arial"/>
        <family val="2"/>
      </rPr>
      <t>עלות העבודה לא תעלה על שווי יחידות ה IMAC המפורטות במחירון ה IMAC שבסעיף 7.3 לנספח א' לחוזה,בסעיף 35</t>
    </r>
    <r>
      <rPr>
        <sz val="11"/>
        <color theme="1"/>
        <rFont val="Arial"/>
        <family val="2"/>
      </rPr>
      <t xml:space="preserve"> (2 יחידות / 360 ₪)</t>
    </r>
  </si>
  <si>
    <t>2.7.3</t>
  </si>
  <si>
    <t>מיפוי והכנת תיק אתר עבור אתר בינוני – 25 עד 72 נקודות תקשורת</t>
  </si>
  <si>
    <r>
      <t xml:space="preserve">תכולת העבודה בהתאם לסעיף 4.2.3.2.2 (על כל תת סעיפיו) לנספח ב' - המפרט הטכני.
</t>
    </r>
    <r>
      <rPr>
        <b/>
        <u/>
        <sz val="11"/>
        <color theme="1"/>
        <rFont val="Arial"/>
        <family val="2"/>
      </rPr>
      <t>עלות העבודה לא תעלה על שווי יחידות ה IMAC המפורטות במחירון ה IMAC שבסעיף 7.3 לנספח א' לחוזה, בסעיף 36</t>
    </r>
    <r>
      <rPr>
        <sz val="11"/>
        <color theme="1"/>
        <rFont val="Arial"/>
        <family val="2"/>
      </rPr>
      <t xml:space="preserve"> (3 יחידות / 540 ₪)</t>
    </r>
  </si>
  <si>
    <t>2.7.4</t>
  </si>
  <si>
    <t>מיפוי והכנת תיק אתר עבור אתר גדול – מעל 72 נקודות תקשורת</t>
  </si>
  <si>
    <r>
      <t xml:space="preserve">תכולת העבודה בהתאם לסעיף 4.2.3.2.2 (על כל תת סעיפיו) לנספח ב' - המפרט הטכני.
</t>
    </r>
    <r>
      <rPr>
        <b/>
        <u/>
        <sz val="11"/>
        <color theme="1"/>
        <rFont val="Arial"/>
        <family val="2"/>
      </rPr>
      <t>עלות העבודה לא תעלה על שווי יחידות ה IMAC המפורטות במחירון ה IMAC שבסעיף 7.3 לנספח א' לחוזה, בסעיף 37</t>
    </r>
    <r>
      <rPr>
        <sz val="11"/>
        <color theme="1"/>
        <rFont val="Arial"/>
        <family val="2"/>
      </rPr>
      <t xml:space="preserve"> (4 יחידות / 720 ₪)</t>
    </r>
  </si>
  <si>
    <t>ביצוע ספירת מצאי ראשונית  במהלך תקופת המעבר</t>
  </si>
  <si>
    <t>ספירת מצאי ראשונית בכל אתרי העירייה בהתאם למפורט בסעיף 4.2.3.5 למפרט הטכני</t>
  </si>
  <si>
    <r>
      <t xml:space="preserve">מחיר לסקירה של </t>
    </r>
    <r>
      <rPr>
        <b/>
        <u/>
        <sz val="11"/>
        <color theme="1"/>
        <rFont val="Arial"/>
        <family val="2"/>
      </rPr>
      <t>רכיב ציוד יחיד</t>
    </r>
    <r>
      <rPr>
        <sz val="11"/>
        <color theme="1"/>
        <rFont val="Arial"/>
        <family val="2"/>
      </rPr>
      <t xml:space="preserve"> כולל אספקת מדבקה שנתית</t>
    </r>
  </si>
  <si>
    <t>נספח ב' סעיף  2.4.12 על כל תת סעיפיו
נספח ב' סעיף 4.2.3.5 על כל תת סעיפיו
עבור כל האתרים המפורטים  בנספח ד בסעיפים  1.1.2 וגם  1.2.2.1 וגם 1.2.2.2
עבור כל רכיבי הציוד המפורטים בסעיף 3.0.2 לנספח ב'</t>
  </si>
  <si>
    <t>סה"כ עלות חד פעמית - תקופת המעבר
(₪ ללא מע"מ)</t>
  </si>
  <si>
    <t>בסעיף זה נדרש המשתתף במכרז לפרט את כלל העלויות השוטפות בגין שירותי מיקור החוץ והתשתיות אותם מספק הספק הזוכה במסגרת השירותים לעירייה.</t>
  </si>
  <si>
    <t>בדיקה גיליון</t>
  </si>
  <si>
    <t>סטאטוס גיליון</t>
  </si>
  <si>
    <r>
      <t xml:space="preserve">בכל אחד מהסעיפים יש לפרט את המחיר הרלוונטי לתכולה המפורטת באותו הסעיף בלבד. אין לכלול בעלות סעיף כלשהו עלות של סעיפים נוספים / אחרים.
העירייה תבחן את סבירות המחירים המפורטים בהתאם לתכולה של כל סעיף בפני עצמו ובכלל. במקרה שעלות ההצעה כולה אינה סבירה או במקרה שעלות חלקים ממנה אינה סבירה או במקרה שלהערכת העירייה בוצעה הסתת מחירים בין סעיפים, רשאית העירייה </t>
    </r>
    <r>
      <rPr>
        <b/>
        <u/>
        <sz val="12"/>
        <color theme="1"/>
        <rFont val="Calibri"/>
        <family val="2"/>
        <scheme val="minor"/>
      </rPr>
      <t>לפסול</t>
    </r>
    <r>
      <rPr>
        <b/>
        <sz val="11"/>
        <color theme="1"/>
        <rFont val="Calibri"/>
        <family val="2"/>
        <scheme val="minor"/>
      </rPr>
      <t xml:space="preserve"> את ההצעה בהתאם לשיקול דעתה.
בין השאר תיבחן העלות המפורטת בבמענה לסעיף 3.4 להלן אל מול מענה המשתתף במכרז לסעיף 4.3.3.14 לנספח 14 למכרז .
ככל שרכיב ו/או שירות כלשהו המפורטים במסמכי המכרז אינם מצויינים במפורש בטבלאות שלהלן, על המשתתפים במכרז לכלול את העלות שלו בסעיף בטבלה 3 א' בסעיף 3.3 שלהלן.
</t>
    </r>
    <r>
      <rPr>
        <b/>
        <u/>
        <sz val="11"/>
        <color theme="1"/>
        <rFont val="Calibri"/>
        <family val="2"/>
        <scheme val="minor"/>
      </rPr>
      <t>לא תשולם</t>
    </r>
    <r>
      <rPr>
        <b/>
        <sz val="11"/>
        <color theme="1"/>
        <rFont val="Calibri"/>
        <family val="2"/>
        <scheme val="minor"/>
      </rPr>
      <t xml:space="preserve"> לספק כל עלות נוספת מעבר לעלויות המפורטות בטבלאות 3 א' ו/או 3 ב' ו/או 3 ג' להלן
ככל שמשתתף במכרז לא פרט את שיטת ההצמדה בטופס הצעת המחיר, תבוצע כברירת מחדל הצמדה למדד המחירים לצרכן כמפורט בסעיף 6.3 לנספח א' לחוזה.
</t>
    </r>
    <r>
      <rPr>
        <b/>
        <sz val="12"/>
        <color theme="1"/>
        <rFont val="Calibri"/>
        <family val="2"/>
        <scheme val="minor"/>
      </rPr>
      <t xml:space="preserve">עלות התפעול השנתית המפורטת בטבלה 3א' להלן לא תהיה נמוכה מ- 9,024,000 ₪ לשנה (לא כולל מע"מ) ולא תהיה גבוהה מ- 12,960,000 ₪ לשנה (לא כולל מע"מ). </t>
    </r>
    <r>
      <rPr>
        <b/>
        <u/>
        <sz val="14"/>
        <color theme="1"/>
        <rFont val="Calibri"/>
        <family val="2"/>
        <scheme val="minor"/>
      </rPr>
      <t>הצעה שלא תעמוד בהנחיה זו תיפסל.</t>
    </r>
  </si>
  <si>
    <t>טבלה 3 א'  –  עלות שירותי מיקור חוץ - סל בסיסי</t>
  </si>
  <si>
    <t>סוג השירות</t>
  </si>
  <si>
    <t>סה"כ עלות שנתית (₪ ללא מע"מ)</t>
  </si>
  <si>
    <t xml:space="preserve">סעיפים רלוונטיים </t>
  </si>
  <si>
    <t>בדיקה תא</t>
  </si>
  <si>
    <t>3.1</t>
  </si>
  <si>
    <r>
      <t xml:space="preserve">עלות שנתית לאספקת חלקי חילוף עבור </t>
    </r>
    <r>
      <rPr>
        <b/>
        <u/>
        <sz val="11"/>
        <color theme="1"/>
        <rFont val="Arial"/>
        <family val="2"/>
      </rPr>
      <t>כל</t>
    </r>
    <r>
      <rPr>
        <sz val="11"/>
        <color theme="1"/>
        <rFont val="Arial"/>
        <family val="2"/>
      </rPr>
      <t xml:space="preserve"> רכיב הציוד, לרבות חידוש מלאי ציוד חליפי ושמירה שלו על עדכניות טכנולוגית</t>
    </r>
  </si>
  <si>
    <t xml:space="preserve"> -------</t>
  </si>
  <si>
    <t>כלול בסעיף 3.3</t>
  </si>
  <si>
    <t xml:space="preserve">נספח ב' סעיף 3.0.3 וגם 3.0.5
</t>
  </si>
  <si>
    <t>סטאטוס עלות תפעול שנתית</t>
  </si>
  <si>
    <t>3.2</t>
  </si>
  <si>
    <t>עלות שנתית לאספקת מתכלים המוחלפים על בסיס תקופתי עבור כל רכיב הציוד</t>
  </si>
  <si>
    <t xml:space="preserve">נספח ב' סעיף 3.0.4
</t>
  </si>
  <si>
    <t>3.3</t>
  </si>
  <si>
    <t>א. ניהול ותפעול מוקד שירות
ב. ניהול ותפעול מערך טכנאי שטח:
   1) תפעול ותחזוקת שרתים
   2) תפעול ותחזוקת חומרת תקשורת
   3) תפעול ותחזוקת חומרת אבטחת מידע 
   4) תמיכה דרג ב' בתחנות עבודה מחשבים ניידים, וטאבלטים 
   5) תמיכה דרג ב' בציוד היקפי : מדפסות, סורקים, פלוטרים ומכשירים משולבים (Multifunction) 
   6) תמיכה דרג ב' במקרנים (לרבות פרזנטורים, מגברים, קופסאות חיבורים ורמקולים) 
   7) תמיכה דרג ב' בעגלות טעינה למחשבים ניידים וטאבלטים
   8) תמיכה דרג ב' בציוד מיוחד
   9) שירותי אצבע באמצעות טכנאי שטח של הספק (דרג ב')
   10) ליווי ספקי צד ג'
   11) תמיכה בתהליכי תפעול שוטפים
   12) שמירה על עדכניות טכנולוגית 
   13) ביצוע בקשות שינוי (Change Request) / IMAC בהיקף של 6,000 יחידות IMAC בשנה
   14) תמיכה במערך החירום העירוני</t>
  </si>
  <si>
    <t>מחיר כולל
(לכל השירותים המפורטים)</t>
  </si>
  <si>
    <t xml:space="preserve">נספח ב' סעיף 4.3.1
נספח ב' סעיף 4.3.3 על תת-סעיפיו:
4.3.3.1
4.3.3.2
4.3.3.3
4.3.3.4
4.3.3.5
4.3.3.8
4.3.3.9
4.3.3.10
4.3.3.11
4.3.3.12
4.3.3.13 (בהתייחס לסעיפים  2.4.5.1 עד 2.4.5.10)
4.3.4
4.3.5
4.3.6
4.3.7
</t>
  </si>
  <si>
    <t>3.4</t>
  </si>
  <si>
    <t>עלות ביצוע סקר מצאי שנתי</t>
  </si>
  <si>
    <t>מחיר לסקירה של רכיב ציוד יחיד כולל אספקת מדבקה שנתית</t>
  </si>
  <si>
    <r>
      <t xml:space="preserve">כמות רכיבי הציוד עפ"י המפורט בנספח ב' בסעיף 3.0.2
אופן ביצוע הסקר כמפורט בנספח ב' סעיפים 2.4.12 וגם 4.2.3.5 וגם 4.3.3.14
עבור כל האתרים המפורטים  בנספח ד' בסעיפים  1.1.2 וגם  1.2.2.1 וגם 1.2.2.2
</t>
    </r>
    <r>
      <rPr>
        <b/>
        <u/>
        <sz val="11"/>
        <color theme="1"/>
        <rFont val="Arial"/>
        <family val="2"/>
      </rPr>
      <t>עלות הסקר השנתי אינה יכולה לעלות על עלות הסקר אשר בוצע במהלך תקופת המעבר כמפורט בטבלה 2ד' בסעיף  2.8</t>
    </r>
  </si>
  <si>
    <t>3.5</t>
  </si>
  <si>
    <t>עלות שירותי תמיכה דרג ב' בציוד טלפוניה (מכשירי קצה אנאלוגיים, טלפוני IP ומתגי טלפוניה)</t>
  </si>
  <si>
    <t>נספח ב' סעיף 4.3.3.6</t>
  </si>
  <si>
    <t>3.6</t>
  </si>
  <si>
    <t>עלות שירותי תמיכה דרג ב' במערכות בקרת כניסה ומערכות מנ"מ (מתח נמוך)</t>
  </si>
  <si>
    <t>נספח ב' סעיף 4.3.3.7</t>
  </si>
  <si>
    <t>3.7</t>
  </si>
  <si>
    <t xml:space="preserve">עלות שירותי תמיכה בבחינות בגרות מתוקשבות </t>
  </si>
  <si>
    <t>נספח ב' סעיף 2.4.5.11</t>
  </si>
  <si>
    <t>3.8</t>
  </si>
  <si>
    <t xml:space="preserve">עלות שירותי / פעילות יזומה וביקורים במוסדות </t>
  </si>
  <si>
    <t>נספח ב' סעיף2.4.5.12</t>
  </si>
  <si>
    <r>
      <t xml:space="preserve">סה"כ עלות שירותי מיקור חוץ - </t>
    </r>
    <r>
      <rPr>
        <b/>
        <u/>
        <sz val="12"/>
        <color theme="1"/>
        <rFont val="Arial"/>
        <family val="2"/>
      </rPr>
      <t>סל בסיסי</t>
    </r>
    <r>
      <rPr>
        <b/>
        <sz val="12"/>
        <color theme="1"/>
        <rFont val="Arial"/>
        <family val="2"/>
      </rPr>
      <t xml:space="preserve"> (₪ לשנה לא כולל מע"מ)</t>
    </r>
  </si>
  <si>
    <t>טבלה 3 ב'  –  עלות שירותי מיקור חוץ - כלים לניהול השירות</t>
  </si>
  <si>
    <t>סעיפים רלוונטיים</t>
  </si>
  <si>
    <t>3.9</t>
  </si>
  <si>
    <t xml:space="preserve">עלות שנתית לרישוי, תפעול ותחזוקה של מערכת לניטור ושליטה בשרתים וציוד תקשורת </t>
  </si>
  <si>
    <t>נספח ב' סעיף 3.6.2.2</t>
  </si>
  <si>
    <t>3.10</t>
  </si>
  <si>
    <t>עלות שנתית לרישוי, תפעול ותחזוקה של מערכת לניהול טכנאי שטח</t>
  </si>
  <si>
    <t>סה"כ עלות שנתית עבור כלים לניהול השירות (₪ לשנה לא כולל מע"מ)</t>
  </si>
  <si>
    <t>טבלה 3 ג'  –  עלות שירותי תפעול מחסן חינוך</t>
  </si>
  <si>
    <t>עלות שנתית עבור מחסנאי למחסן מחשוב של מערך החינוך</t>
  </si>
  <si>
    <r>
      <t xml:space="preserve">עלות </t>
    </r>
    <r>
      <rPr>
        <b/>
        <u/>
        <sz val="11"/>
        <color theme="1"/>
        <rFont val="Arial"/>
        <family val="2"/>
      </rPr>
      <t>שנתית</t>
    </r>
    <r>
      <rPr>
        <sz val="11"/>
        <color theme="1"/>
        <rFont val="Arial"/>
        <family val="2"/>
      </rPr>
      <t xml:space="preserve"> למחסנאי</t>
    </r>
  </si>
  <si>
    <t>נספח ב' סעיף 4.3.8</t>
  </si>
  <si>
    <t>סה"כ עלות שנתית עבור תפעול מחסן חינוך (₪ לשנה לא כולל מע"מ)</t>
  </si>
  <si>
    <t>בסעיף זה נדרש המשתתף במכרז לפרט את התוספת / גריעה בעלות השנתית של שירותי מיקור החוץ אותה פירט  בטבלה 3 א' בגין שינוי במספר רכיבי הציוד.</t>
  </si>
  <si>
    <t>בכל אחד מהסעיפים יש לפרט את המחיר הרלוונטי לתכולה המפורטת באותו הסעיף בלבד. אין לכלול בעלות סעיף כלשהו עלות של סעיפים נוספים / אחרים.
העירייה תבחן את סבירות המחירים המפורטים בהתאם לתכולה של כל סעיף בפני עצמו ובכלל. במקרה שעלות ההצעה כולה אינה סבירה או במקרה שעלות חלקים ממנה אינה סבירה או במקרה שלהערכת העירייה בוצעה הסתת מחירים בין סעיפים, רשאית העירייה לפסול את ההצעה בהתאם לשיקול דעתה.</t>
  </si>
  <si>
    <r>
      <t xml:space="preserve">ככל שרכיב כלשהו המפורט במסמכי המכרז אינו מצויין במפורש בטבלאות שלהלן, השינוי בהיקף הרכיבים </t>
    </r>
    <r>
      <rPr>
        <b/>
        <u/>
        <sz val="12"/>
        <color theme="1"/>
        <rFont val="Calibri"/>
        <family val="2"/>
        <scheme val="minor"/>
      </rPr>
      <t>אינו משפיע</t>
    </r>
    <r>
      <rPr>
        <b/>
        <sz val="11"/>
        <color theme="1"/>
        <rFont val="Calibri"/>
        <family val="2"/>
        <scheme val="minor"/>
      </rPr>
      <t xml:space="preserve"> על עלות שירותי מיקור החוץ המפורטת בטבלה 3 א'
לא תשולם לספק כל עלות נוספת בגין גריעה / הוספה מעבר לעלויות המפורטות בטבלאות 4 א' ו/או 4 ב' להלן</t>
    </r>
  </si>
  <si>
    <t>טבלה 4 א' - עלות הוספה / גריעה בגין ציוד העירוני</t>
  </si>
  <si>
    <r>
      <t xml:space="preserve">סה"כ עלות שנתית </t>
    </r>
    <r>
      <rPr>
        <b/>
        <u/>
        <sz val="12"/>
        <color theme="1"/>
        <rFont val="Arial"/>
        <family val="2"/>
      </rPr>
      <t xml:space="preserve">ל 500 לקוחות עירוניים </t>
    </r>
    <r>
      <rPr>
        <b/>
        <sz val="12"/>
        <color theme="1"/>
        <rFont val="Arial"/>
        <family val="2"/>
      </rPr>
      <t>(₪ ללא מע"מ)</t>
    </r>
  </si>
  <si>
    <t>4.1</t>
  </si>
  <si>
    <t>השינוי בעלות השנתית המפורטת בטבלה 3 א' (הוספה או גריעה) בגין שינוי בהיקף של 500 לקוחות עירוניים</t>
  </si>
  <si>
    <t xml:space="preserve">סעיף 14 לנספח א' </t>
  </si>
  <si>
    <t>טבלה 4 ב'  –  עלות הוספה / גריעה בגין מספר רכיבי ציוד חינוך (בתי ספר, מוסדות חינוך וגני ילדים)</t>
  </si>
  <si>
    <r>
      <t xml:space="preserve">סה"כ עלות שנתית </t>
    </r>
    <r>
      <rPr>
        <b/>
        <u/>
        <sz val="12"/>
        <color theme="1"/>
        <rFont val="Arial"/>
        <family val="2"/>
      </rPr>
      <t>ליחידה אחת</t>
    </r>
    <r>
      <rPr>
        <b/>
        <sz val="12"/>
        <color theme="1"/>
        <rFont val="Arial"/>
        <family val="2"/>
      </rPr>
      <t xml:space="preserve">
(₪ ללא מע"מ)</t>
    </r>
  </si>
  <si>
    <t>4.2</t>
  </si>
  <si>
    <r>
      <t xml:space="preserve">השינוי בעלות השנתית המפורטת בטבלה 3 א' (הוספה או גריעה) בגין שינוי במספר המחשבים הניידים הפרוסים בבתי ספר, מוסדות חינוך וגני ילדים </t>
    </r>
    <r>
      <rPr>
        <u/>
        <sz val="11"/>
        <color theme="1"/>
        <rFont val="Arial"/>
        <family val="2"/>
      </rPr>
      <t>ליחידה אחת</t>
    </r>
    <r>
      <rPr>
        <sz val="11"/>
        <color theme="1"/>
        <rFont val="Arial"/>
        <family val="2"/>
      </rPr>
      <t xml:space="preserve"> (מחשב יחיד)</t>
    </r>
  </si>
  <si>
    <t xml:space="preserve">סעיף 15 לנספח א' </t>
  </si>
  <si>
    <t>4.3</t>
  </si>
  <si>
    <t>השינוי בעלות השנתית המפורטת בטבלה 3 א' (הוספה או גריעה) בגין שינוי במספר המחשבים נייחים / תחנות עבודה (כולל צגים) הפרוסים בבתי ספר, מוסדות חינוך וגני ילדים ליחידה אחת (מחשב יחיד)</t>
  </si>
  <si>
    <t>4.4</t>
  </si>
  <si>
    <t>השינוי בעלות השנתית המפורטת בטבלה 3 א' (הוספה או גריעה) בגין שינוי במספר המקרנים הפרוסים בבתי ספר, מוסדות חינוך וגני ילדים ליחידה אחת (מקרן יחיד)</t>
  </si>
  <si>
    <t>4.5</t>
  </si>
  <si>
    <r>
      <t>השינוי בעלות השנתית המפורטת בטבלה 3 א' (הוספה או גריעה) בגין שינוי במספר ה</t>
    </r>
    <r>
      <rPr>
        <sz val="11"/>
        <color rgb="FF000000"/>
        <rFont val="Arial"/>
        <family val="2"/>
      </rPr>
      <t>טאבלטים הפרוסים בבתי ספר, מוסדות חינוך וגני ילדים</t>
    </r>
    <r>
      <rPr>
        <sz val="11"/>
        <color theme="1"/>
        <rFont val="Arial"/>
        <family val="2"/>
      </rPr>
      <t xml:space="preserve"> ליחידה אחת (טאבלט יחיד)</t>
    </r>
  </si>
  <si>
    <t xml:space="preserve">טבלה 5  – עלות כוללת – עלות להשוואת הצעות </t>
  </si>
  <si>
    <t>סעיף זה מגדיר את אופן השוואת ההצעות הכספיות של המשתתפים במכרז. ההשוואה מבוססת על עלות מחזור החיים של המערכת (LCC – Life Cycle Cost).
חישוב עלות מחזור החיים כולל גם רכיבי הוספה/גריעה ושירותים אופציונליים וזאת על מנת שההשוואה בין המשתתפים במכרז תכלול התייחסות לכל מרכיבי ההצעה הכספית ותשקף את העלות הריאלית בהתקשרויות מסוג זה (התקשרויות לתקופת זמן ארוכה).</t>
  </si>
  <si>
    <t>סימון</t>
  </si>
  <si>
    <t>שם</t>
  </si>
  <si>
    <t>הערות / הפניה למכרז</t>
  </si>
  <si>
    <t>כמות להשוואת ההצעות</t>
  </si>
  <si>
    <t>מחיר שהוצע</t>
  </si>
  <si>
    <t>עלות חד פעמית של תשתיות למיקור חוץ  (Fixed Price)</t>
  </si>
  <si>
    <t>סה"כ העלות המפורטת בטבלה 2 א'</t>
  </si>
  <si>
    <t>עלות חד פעמית של תשתיות נוספות  (Fixed Price)</t>
  </si>
  <si>
    <t>סה"כ העלות המפורטת בטבלה 2 ב'</t>
  </si>
  <si>
    <t>עלות חד פעמית כלים לניהול השירות  (Fixed Price)</t>
  </si>
  <si>
    <t>5.4</t>
  </si>
  <si>
    <t>עלות חד פעמית - תקופת המעבר</t>
  </si>
  <si>
    <t>סה"כ העלות המפורטת בטבלה 2 ד'</t>
  </si>
  <si>
    <t>5.5</t>
  </si>
  <si>
    <t>עלות שירותי מיקור חוץ - סל בסיסי</t>
  </si>
  <si>
    <t>סה"כ העלות המפורטת בטבלה 3 א'
3 שנות תקופת ההסכם בתוספת 7 שנות תקופת הארכה</t>
  </si>
  <si>
    <t>5.6</t>
  </si>
  <si>
    <t xml:space="preserve"> עלות שירותי מיקור חוץ - כלים לניהול השירות</t>
  </si>
  <si>
    <t>סה"כ העלות המפורטת בטבלה  3 ב'
3 שנות תקופת ההסכם בתוספת 7 שנות תקופת הארכה</t>
  </si>
  <si>
    <t>5.7</t>
  </si>
  <si>
    <t>עלות שירותי תפעול מחסן חינוך</t>
  </si>
  <si>
    <t>סה"כ העלות המפורטת בטבלה  3 ג'
3 שנות תקופת ההסכם בתוספת 7 שנות תקופת הארכה</t>
  </si>
  <si>
    <t>5.8</t>
  </si>
  <si>
    <t>תוספת לעלות השנתית בגין גידול במספר המחשבים עירוניים</t>
  </si>
  <si>
    <t>גידול אחת לשנתיים של 500 מחשבים. סה"כ 20 מדרגות גידול. בהתאם למענה לטבלה 4 א' סעיף 4.1</t>
  </si>
  <si>
    <t>5.9</t>
  </si>
  <si>
    <t>תוספת  לעלות השנתית בגין שינוי במספר המחשבים הניידים הפרוסים בבתי ספר, מוסדות חינוך וגני ילדים</t>
  </si>
  <si>
    <t>גידול של כ- 1% בשנה (133 מחשבים ניידים)</t>
  </si>
  <si>
    <t>5.10</t>
  </si>
  <si>
    <t>תוספת  לעלות השנתית בגין שינוי במספר המחשבים נייחים / תחנות עבודה (כולל צגים) הפרוסים בבתי ספר, מוסדות חינוך וגני ילדים</t>
  </si>
  <si>
    <t>גידול של כ- 1% בשנה (53 מחשבים נייחים כולל צגים)</t>
  </si>
  <si>
    <t>5.11</t>
  </si>
  <si>
    <t>תוספת  לעלות השנתית בגין שינוי במספר המקרנים הפרוסים בבתי ספר, מוסדות חינוך וגני ילדים</t>
  </si>
  <si>
    <t>גידול של כ- 1% בשנה (33 מקרנים)</t>
  </si>
  <si>
    <t>5.12</t>
  </si>
  <si>
    <t>תוספת  לעלות השנתית בגין שינוי במספר הטאבלטים הפרוסים בבתי ספר, מוסדות חינוך וגני ילדים</t>
  </si>
  <si>
    <t>גידול של כ- 1% בשנה (9 טאבלטים בשנה)</t>
  </si>
  <si>
    <t xml:space="preserve">עלות כוללת להשוואת הצעות (LCC)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</si>
</sst>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0.0000"/>
  </numFmts>
  <fonts count="39">
    <font>
      <sz val="11"/>
      <color theme="1"/>
      <name val="Calibri"/>
      <family val="2"/>
      <charset val="177"/>
      <scheme val="minor"/>
    </font>
    <font>
      <sz val="11"/>
      <color theme="1"/>
      <name val="Arial"/>
      <family val="2"/>
    </font>
    <font>
      <b/>
      <sz val="11"/>
      <color theme="1"/>
      <name val="Arial"/>
      <family val="2"/>
    </font>
    <font>
      <b/>
      <sz val="11"/>
      <color theme="1"/>
      <name val="Calibri"/>
      <family val="2"/>
      <scheme val="minor"/>
    </font>
    <font>
      <b/>
      <u/>
      <sz val="12"/>
      <color theme="1"/>
      <name val="Calibri"/>
      <family val="2"/>
      <scheme val="minor"/>
    </font>
    <font>
      <b/>
      <u/>
      <sz val="14"/>
      <color theme="1"/>
      <name val="Calibri"/>
      <family val="2"/>
      <scheme val="minor"/>
    </font>
    <font>
      <b/>
      <u/>
      <sz val="11"/>
      <color theme="1"/>
      <name val="Calibri"/>
      <family val="2"/>
      <scheme val="minor"/>
    </font>
    <font>
      <b/>
      <sz val="11"/>
      <color rgb="FF000000"/>
      <name val="Arial"/>
      <family val="2"/>
    </font>
    <font>
      <b/>
      <u/>
      <sz val="12"/>
      <color theme="1"/>
      <name val="Arial"/>
      <family val="2"/>
    </font>
    <font>
      <b/>
      <u/>
      <sz val="16"/>
      <color theme="1"/>
      <name val="Calibri"/>
      <family val="2"/>
      <scheme val="minor"/>
    </font>
    <font>
      <sz val="16"/>
      <color theme="1"/>
      <name val="Calibri"/>
      <family val="2"/>
      <scheme val="minor"/>
    </font>
    <font>
      <b/>
      <sz val="14"/>
      <color theme="1"/>
      <name val="Calibri"/>
      <family val="2"/>
      <scheme val="minor"/>
    </font>
    <font>
      <b/>
      <u/>
      <sz val="12"/>
      <color rgb="FF000000"/>
      <name val="Arial"/>
      <family val="2"/>
    </font>
    <font>
      <sz val="11"/>
      <color rgb="FFFFFFFF"/>
      <name val="arial"/>
      <family val="2"/>
    </font>
    <font>
      <b/>
      <sz val="14"/>
      <color rgb="FF000000"/>
      <name val="Arial"/>
      <family val="2"/>
    </font>
    <font>
      <sz val="8"/>
      <name val="Calibri"/>
      <family val="2"/>
      <charset val="177"/>
      <scheme val="minor"/>
    </font>
    <font>
      <b/>
      <u/>
      <sz val="18"/>
      <color theme="1"/>
      <name val="Calibri"/>
      <family val="2"/>
      <scheme val="minor"/>
    </font>
    <font>
      <sz val="11"/>
      <color rgb="FFFF0000"/>
      <name val="Calibri"/>
      <family val="2"/>
      <charset val="177"/>
      <scheme val="minor"/>
    </font>
    <font>
      <sz val="11"/>
      <color rgb="FF000000"/>
      <name val="Calibri"/>
      <family val="2"/>
    </font>
    <font>
      <b/>
      <u/>
      <sz val="11"/>
      <color theme="1"/>
      <name val="Arial"/>
      <family val="2"/>
    </font>
    <font>
      <sz val="11"/>
      <color theme="1"/>
      <name val="Calibri"/>
      <family val="2"/>
    </font>
    <font>
      <sz val="11"/>
      <color rgb="FFFFFFFF"/>
      <name val="Calibri"/>
      <family val="2"/>
    </font>
    <font>
      <b/>
      <u/>
      <sz val="14"/>
      <color rgb="FF000000"/>
      <name val="Arial"/>
      <family val="2"/>
    </font>
    <font>
      <u/>
      <sz val="11"/>
      <color theme="1"/>
      <name val="Calibri"/>
      <family val="2"/>
    </font>
    <font>
      <b/>
      <u/>
      <sz val="11"/>
      <color theme="1"/>
      <name val="Calibri"/>
      <family val="2"/>
    </font>
    <font>
      <sz val="12"/>
      <color theme="1"/>
      <name val="Arial"/>
      <family val="2"/>
    </font>
    <font>
      <b/>
      <sz val="12"/>
      <color theme="1"/>
      <name val="Arial"/>
      <family val="2"/>
    </font>
    <font>
      <sz val="12"/>
      <color theme="1"/>
      <name val="Calibri"/>
      <family val="2"/>
      <charset val="177"/>
      <scheme val="minor"/>
    </font>
    <font>
      <b/>
      <sz val="11"/>
      <color rgb="FFFFFFFF"/>
      <name val="arial"/>
      <family val="2"/>
    </font>
    <font>
      <sz val="8"/>
      <color theme="1"/>
      <name val="Times New Roman"/>
      <family val="1"/>
    </font>
    <font>
      <sz val="10"/>
      <color theme="1"/>
      <name val="Tahoma"/>
      <family val="2"/>
    </font>
    <font>
      <sz val="11"/>
      <color rgb="FF000000"/>
      <name val="Arial"/>
      <family val="2"/>
    </font>
    <font>
      <u/>
      <sz val="11"/>
      <color theme="1"/>
      <name val="Arial"/>
      <family val="2"/>
    </font>
    <font>
      <b/>
      <sz val="12"/>
      <color rgb="FF000000"/>
      <name val="Arial"/>
      <family val="2"/>
    </font>
    <font>
      <b/>
      <sz val="11"/>
      <color rgb="FFFF0000"/>
      <name val="Calibri"/>
      <family val="2"/>
      <scheme val="minor"/>
    </font>
    <font>
      <b/>
      <sz val="14"/>
      <color theme="1"/>
      <name val="Arial"/>
      <family val="2"/>
    </font>
    <font>
      <b/>
      <sz val="11"/>
      <color rgb="FFFF0000"/>
      <name val="Arial"/>
      <family val="2"/>
    </font>
    <font>
      <b/>
      <sz val="12"/>
      <color theme="1"/>
      <name val="Calibri"/>
      <family val="2"/>
      <scheme val="minor"/>
    </font>
    <font>
      <b/>
      <sz val="11"/>
      <color theme="1"/>
      <name val="Calibri"/>
      <family val="2"/>
    </font>
  </fonts>
  <fills count="12">
    <fill>
      <patternFill patternType="none"/>
    </fill>
    <fill>
      <patternFill patternType="gray125"/>
    </fill>
    <fill>
      <patternFill patternType="solid">
        <fgColor rgb="FFE6E6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CCFF"/>
        <bgColor indexed="64"/>
      </patternFill>
    </fill>
    <fill>
      <patternFill patternType="solid">
        <fgColor rgb="FFD9D9D9"/>
        <bgColor indexed="64"/>
      </patternFill>
    </fill>
    <fill>
      <patternFill patternType="solid">
        <fgColor rgb="FFFF0000"/>
        <bgColor indexed="64"/>
      </patternFill>
    </fill>
    <fill>
      <patternFill patternType="solid">
        <fgColor rgb="FFBFBFBF"/>
        <bgColor indexed="64"/>
      </patternFill>
    </fill>
    <fill>
      <patternFill patternType="solid">
        <fgColor rgb="FFFFE699"/>
        <bgColor indexed="64"/>
      </patternFill>
    </fill>
    <fill>
      <patternFill patternType="solid">
        <fgColor rgb="FFFFE6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style="medium">
        <color indexed="64"/>
      </left>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double">
        <color indexed="64"/>
      </top>
      <bottom style="double">
        <color indexed="64"/>
      </bottom>
      <diagonal/>
    </border>
    <border>
      <left style="medium">
        <color indexed="64"/>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double">
        <color rgb="FF000000"/>
      </left>
      <right style="double">
        <color rgb="FF000000"/>
      </right>
      <top style="double">
        <color rgb="FF000000"/>
      </top>
      <bottom style="double">
        <color rgb="FF000000"/>
      </bottom>
      <diagonal/>
    </border>
    <border>
      <left style="double">
        <color rgb="FF000000"/>
      </left>
      <right/>
      <top/>
      <bottom/>
      <diagonal/>
    </border>
    <border>
      <left style="double">
        <color rgb="FF000000"/>
      </left>
      <right style="double">
        <color rgb="FF000000"/>
      </right>
      <top style="double">
        <color rgb="FF000000"/>
      </top>
      <bottom style="medium">
        <color rgb="FF000000"/>
      </bottom>
      <diagonal/>
    </border>
    <border>
      <left style="double">
        <color rgb="FF000000"/>
      </left>
      <right/>
      <top style="double">
        <color rgb="FF000000"/>
      </top>
      <bottom style="medium">
        <color rgb="FF000000"/>
      </bottom>
      <diagonal/>
    </border>
    <border>
      <left style="double">
        <color rgb="FF000000"/>
      </left>
      <right/>
      <top style="double">
        <color rgb="FF000000"/>
      </top>
      <bottom/>
      <diagonal/>
    </border>
    <border>
      <left/>
      <right/>
      <top style="double">
        <color rgb="FF000000"/>
      </top>
      <bottom/>
      <diagonal/>
    </border>
    <border>
      <left style="double">
        <color rgb="FF000000"/>
      </left>
      <right style="double">
        <color rgb="FF000000"/>
      </right>
      <top/>
      <bottom/>
      <diagonal/>
    </border>
    <border>
      <left style="double">
        <color rgb="FF000000"/>
      </left>
      <right style="double">
        <color rgb="FF000000"/>
      </right>
      <top style="double">
        <color rgb="FF000000"/>
      </top>
      <bottom/>
      <diagonal/>
    </border>
    <border>
      <left style="double">
        <color rgb="FF000000"/>
      </left>
      <right style="double">
        <color rgb="FF000000"/>
      </right>
      <top/>
      <bottom style="double">
        <color rgb="FF000000"/>
      </bottom>
      <diagonal/>
    </border>
    <border>
      <left style="double">
        <color rgb="FF000000"/>
      </left>
      <right/>
      <top/>
      <bottom style="double">
        <color rgb="FF000000"/>
      </bottom>
      <diagonal/>
    </border>
    <border>
      <left style="double">
        <color rgb="FF000000"/>
      </left>
      <right/>
      <top style="double">
        <color rgb="FF000000"/>
      </top>
      <bottom style="double">
        <color rgb="FF000000"/>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double">
        <color indexed="64"/>
      </right>
      <top/>
      <bottom style="medium">
        <color indexed="64"/>
      </bottom>
      <diagonal/>
    </border>
    <border>
      <left style="double">
        <color rgb="FF000000"/>
      </left>
      <right style="double">
        <color rgb="FF000000"/>
      </right>
      <top style="medium">
        <color indexed="64"/>
      </top>
      <bottom style="double">
        <color rgb="FF000000"/>
      </bottom>
      <diagonal/>
    </border>
    <border>
      <left/>
      <right style="double">
        <color rgb="FF000000"/>
      </right>
      <top style="double">
        <color rgb="FF000000"/>
      </top>
      <bottom style="double">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double">
        <color rgb="FF000000"/>
      </left>
      <right style="double">
        <color rgb="FF000000"/>
      </right>
      <top/>
      <bottom style="medium">
        <color rgb="FF000000"/>
      </bottom>
      <diagonal/>
    </border>
    <border>
      <left style="double">
        <color rgb="FF000000"/>
      </left>
      <right/>
      <top/>
      <bottom style="medium">
        <color rgb="FF000000"/>
      </bottom>
      <diagonal/>
    </border>
    <border>
      <left style="double">
        <color rgb="FF000000"/>
      </left>
      <right style="double">
        <color rgb="FF000000"/>
      </right>
      <top/>
      <bottom style="medium">
        <color indexed="64"/>
      </bottom>
      <diagonal/>
    </border>
    <border>
      <left style="double">
        <color rgb="FF000000"/>
      </left>
      <right/>
      <top/>
      <bottom style="medium">
        <color indexed="64"/>
      </bottom>
      <diagonal/>
    </border>
    <border>
      <left style="double">
        <color rgb="FF000000"/>
      </left>
      <right style="double">
        <color rgb="FF000000"/>
      </right>
      <top style="medium">
        <color rgb="FF000000"/>
      </top>
      <bottom style="medium">
        <color rgb="FF000000"/>
      </bottom>
      <diagonal/>
    </border>
    <border>
      <left style="double">
        <color rgb="FF000000"/>
      </left>
      <right style="double">
        <color rgb="FF000000"/>
      </right>
      <top style="medium">
        <color indexed="64"/>
      </top>
      <bottom/>
      <diagonal/>
    </border>
    <border>
      <left style="double">
        <color rgb="FF000000"/>
      </left>
      <right/>
      <top style="medium">
        <color rgb="FF000000"/>
      </top>
      <bottom style="medium">
        <color rgb="FF000000"/>
      </bottom>
      <diagonal/>
    </border>
    <border>
      <left/>
      <right/>
      <top style="double">
        <color rgb="FF000000"/>
      </top>
      <bottom style="medium">
        <color rgb="FF000000"/>
      </bottom>
      <diagonal/>
    </border>
    <border>
      <left/>
      <right/>
      <top style="double">
        <color rgb="FF000000"/>
      </top>
      <bottom style="double">
        <color rgb="FF000000"/>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rgb="FF000000"/>
      </left>
      <right style="double">
        <color rgb="FF000000"/>
      </right>
      <top style="double">
        <color rgb="FF000000"/>
      </top>
      <bottom style="medium">
        <color indexed="64"/>
      </bottom>
      <diagonal/>
    </border>
    <border>
      <left/>
      <right/>
      <top style="double">
        <color rgb="FF000000"/>
      </top>
      <bottom style="medium">
        <color indexed="64"/>
      </bottom>
      <diagonal/>
    </border>
    <border>
      <left style="double">
        <color rgb="FF000000"/>
      </left>
      <right style="double">
        <color rgb="FF000000"/>
      </right>
      <top style="medium">
        <color indexed="64"/>
      </top>
      <bottom style="medium">
        <color indexed="64"/>
      </bottom>
      <diagonal/>
    </border>
  </borders>
  <cellStyleXfs count="1">
    <xf numFmtId="0" fontId="0" fillId="0" borderId="0"/>
  </cellStyleXfs>
  <cellXfs count="239">
    <xf numFmtId="0" fontId="0" fillId="0" borderId="0" xfId="0"/>
    <xf numFmtId="0" fontId="0" fillId="0" borderId="0" xfId="0" applyAlignment="1">
      <alignment horizontal="center"/>
    </xf>
    <xf numFmtId="0" fontId="4" fillId="0" borderId="0" xfId="0" applyFont="1" applyAlignment="1">
      <alignment horizontal="right" readingOrder="2"/>
    </xf>
    <xf numFmtId="0" fontId="0" fillId="0" borderId="0" xfId="0" applyAlignment="1">
      <alignment vertical="top"/>
    </xf>
    <xf numFmtId="0" fontId="0" fillId="0" borderId="0" xfId="0" applyAlignment="1">
      <alignment vertical="top" wrapText="1"/>
    </xf>
    <xf numFmtId="0" fontId="2" fillId="7" borderId="13" xfId="0" applyFont="1" applyFill="1" applyBorder="1" applyAlignment="1">
      <alignment horizontal="center" vertical="center" wrapText="1" readingOrder="2"/>
    </xf>
    <xf numFmtId="0" fontId="2" fillId="7" borderId="14" xfId="0" applyFont="1" applyFill="1" applyBorder="1" applyAlignment="1">
      <alignment horizontal="center" vertical="center" wrapText="1" readingOrder="2"/>
    </xf>
    <xf numFmtId="0" fontId="10" fillId="0" borderId="0" xfId="0" applyFont="1" applyAlignment="1">
      <alignment vertical="top"/>
    </xf>
    <xf numFmtId="49" fontId="10" fillId="0" borderId="0" xfId="0" applyNumberFormat="1" applyFont="1" applyAlignment="1">
      <alignment horizontal="center" vertical="top"/>
    </xf>
    <xf numFmtId="0" fontId="2" fillId="7" borderId="12" xfId="0" applyFont="1" applyFill="1" applyBorder="1" applyAlignment="1">
      <alignment horizontal="center" vertical="center" wrapText="1" readingOrder="2"/>
    </xf>
    <xf numFmtId="0" fontId="9" fillId="0" borderId="0" xfId="0" applyFont="1" applyAlignment="1">
      <alignment horizontal="right" vertical="top" readingOrder="2"/>
    </xf>
    <xf numFmtId="0" fontId="2" fillId="7" borderId="18" xfId="0" applyFont="1" applyFill="1" applyBorder="1" applyAlignment="1">
      <alignment horizontal="center" vertical="center" wrapText="1" readingOrder="2"/>
    </xf>
    <xf numFmtId="0" fontId="2" fillId="7" borderId="19" xfId="0" applyFont="1" applyFill="1" applyBorder="1" applyAlignment="1">
      <alignment horizontal="center" vertical="center" wrapText="1" readingOrder="2"/>
    </xf>
    <xf numFmtId="0" fontId="1" fillId="0" borderId="7" xfId="0" applyFont="1" applyBorder="1" applyAlignment="1">
      <alignment horizontal="justify" vertical="top" wrapText="1" readingOrder="2"/>
    </xf>
    <xf numFmtId="0" fontId="1" fillId="0" borderId="7" xfId="0" applyFont="1" applyBorder="1" applyAlignment="1">
      <alignment horizontal="center" vertical="top" wrapText="1" readingOrder="2"/>
    </xf>
    <xf numFmtId="164" fontId="0" fillId="0" borderId="0" xfId="0" applyNumberFormat="1" applyAlignment="1">
      <alignment vertical="top" wrapText="1"/>
    </xf>
    <xf numFmtId="8" fontId="0" fillId="0" borderId="0" xfId="0" applyNumberFormat="1"/>
    <xf numFmtId="0" fontId="1" fillId="0" borderId="0" xfId="0" applyFont="1" applyAlignment="1">
      <alignment horizontal="center" vertical="top" wrapText="1" readingOrder="2"/>
    </xf>
    <xf numFmtId="0" fontId="1" fillId="0" borderId="0" xfId="0" applyFont="1" applyAlignment="1">
      <alignment horizontal="justify" vertical="top" wrapText="1" readingOrder="2"/>
    </xf>
    <xf numFmtId="3" fontId="0" fillId="0" borderId="0" xfId="0" applyNumberFormat="1" applyAlignment="1">
      <alignment horizontal="center" vertical="top"/>
    </xf>
    <xf numFmtId="3" fontId="0" fillId="6" borderId="11" xfId="0" applyNumberFormat="1" applyFill="1" applyBorder="1" applyAlignment="1">
      <alignment horizontal="center" vertical="top"/>
    </xf>
    <xf numFmtId="3" fontId="0" fillId="6" borderId="2" xfId="0" applyNumberFormat="1" applyFill="1" applyBorder="1" applyAlignment="1">
      <alignment horizontal="center" vertical="top"/>
    </xf>
    <xf numFmtId="0" fontId="0" fillId="0" borderId="0" xfId="0" applyAlignment="1">
      <alignment vertical="center" wrapText="1"/>
    </xf>
    <xf numFmtId="0" fontId="4" fillId="0" borderId="0" xfId="0" applyFont="1" applyAlignment="1">
      <alignment horizontal="right" vertical="top" readingOrder="2"/>
    </xf>
    <xf numFmtId="0" fontId="0" fillId="0" borderId="2" xfId="0" applyBorder="1" applyAlignment="1">
      <alignment vertical="top" wrapText="1"/>
    </xf>
    <xf numFmtId="0" fontId="0" fillId="4" borderId="1" xfId="0" applyFill="1" applyBorder="1" applyAlignment="1">
      <alignment vertical="top"/>
    </xf>
    <xf numFmtId="0" fontId="0" fillId="6" borderId="1" xfId="0" applyFill="1" applyBorder="1" applyAlignment="1">
      <alignment vertical="top"/>
    </xf>
    <xf numFmtId="0" fontId="0" fillId="5" borderId="1" xfId="0" applyFill="1" applyBorder="1" applyAlignment="1">
      <alignment vertical="top"/>
    </xf>
    <xf numFmtId="0" fontId="6" fillId="0" borderId="0" xfId="0" applyFont="1" applyAlignment="1">
      <alignment vertical="top"/>
    </xf>
    <xf numFmtId="0" fontId="0" fillId="11" borderId="1" xfId="0" applyFill="1" applyBorder="1" applyAlignment="1">
      <alignment vertical="top"/>
    </xf>
    <xf numFmtId="0" fontId="0" fillId="10" borderId="30" xfId="0" applyFill="1" applyBorder="1" applyAlignment="1" applyProtection="1">
      <alignment horizontal="center" vertical="top" wrapText="1"/>
      <protection locked="0"/>
    </xf>
    <xf numFmtId="0" fontId="1" fillId="0" borderId="7" xfId="0" applyFont="1" applyBorder="1" applyAlignment="1">
      <alignment horizontal="right" vertical="top" wrapText="1" readingOrder="2"/>
    </xf>
    <xf numFmtId="0" fontId="17" fillId="0" borderId="0" xfId="0" applyFont="1" applyAlignment="1">
      <alignment wrapText="1"/>
    </xf>
    <xf numFmtId="0" fontId="20" fillId="10" borderId="24" xfId="0" applyFont="1" applyFill="1" applyBorder="1" applyAlignment="1" applyProtection="1">
      <alignment horizontal="center" vertical="top" wrapText="1"/>
      <protection locked="0"/>
    </xf>
    <xf numFmtId="0" fontId="20" fillId="10" borderId="29" xfId="0" applyFont="1" applyFill="1" applyBorder="1" applyAlignment="1" applyProtection="1">
      <alignment horizontal="center" vertical="top" wrapText="1"/>
      <protection locked="0"/>
    </xf>
    <xf numFmtId="0" fontId="20" fillId="10" borderId="22" xfId="0" applyFont="1" applyFill="1" applyBorder="1" applyAlignment="1" applyProtection="1">
      <alignment horizontal="center" vertical="top" wrapText="1"/>
      <protection locked="0"/>
    </xf>
    <xf numFmtId="49" fontId="1" fillId="0" borderId="10" xfId="0" applyNumberFormat="1" applyFont="1" applyBorder="1" applyAlignment="1">
      <alignment horizontal="center" vertical="top" wrapText="1" readingOrder="2"/>
    </xf>
    <xf numFmtId="0" fontId="0" fillId="0" borderId="0" xfId="0" applyAlignment="1">
      <alignment wrapText="1"/>
    </xf>
    <xf numFmtId="0" fontId="11" fillId="0" borderId="9" xfId="0" applyFont="1" applyBorder="1" applyAlignment="1">
      <alignment horizontal="center" vertical="top" wrapText="1"/>
    </xf>
    <xf numFmtId="0" fontId="20" fillId="10" borderId="40" xfId="0" applyFont="1" applyFill="1" applyBorder="1" applyAlignment="1" applyProtection="1">
      <alignment horizontal="center" vertical="top" wrapText="1"/>
      <protection locked="0"/>
    </xf>
    <xf numFmtId="0" fontId="20" fillId="10" borderId="28" xfId="0" applyFont="1" applyFill="1" applyBorder="1" applyAlignment="1" applyProtection="1">
      <alignment horizontal="center" vertical="top" wrapText="1"/>
      <protection locked="0"/>
    </xf>
    <xf numFmtId="0" fontId="20" fillId="10" borderId="42" xfId="0" applyFont="1" applyFill="1" applyBorder="1" applyAlignment="1" applyProtection="1">
      <alignment horizontal="center" vertical="top" wrapText="1"/>
      <protection locked="0"/>
    </xf>
    <xf numFmtId="0" fontId="20" fillId="10" borderId="44" xfId="0" applyFont="1" applyFill="1" applyBorder="1" applyAlignment="1" applyProtection="1">
      <alignment horizontal="center" vertical="top" wrapText="1"/>
      <protection locked="0"/>
    </xf>
    <xf numFmtId="0" fontId="3" fillId="0" borderId="0" xfId="0" applyFont="1" applyAlignment="1">
      <alignment vertical="center" wrapText="1"/>
    </xf>
    <xf numFmtId="0" fontId="1" fillId="11" borderId="35" xfId="0" applyFont="1" applyFill="1" applyBorder="1" applyAlignment="1" applyProtection="1">
      <alignment horizontal="center" vertical="top" wrapText="1" readingOrder="2"/>
      <protection locked="0"/>
    </xf>
    <xf numFmtId="0" fontId="20" fillId="11" borderId="56" xfId="0" applyFont="1" applyFill="1" applyBorder="1" applyAlignment="1" applyProtection="1">
      <alignment horizontal="center" vertical="top" wrapText="1"/>
      <protection locked="0"/>
    </xf>
    <xf numFmtId="0" fontId="37" fillId="0" borderId="2" xfId="0" applyFont="1" applyBorder="1" applyAlignment="1">
      <alignment horizontal="center" vertical="top"/>
    </xf>
    <xf numFmtId="0" fontId="1" fillId="11" borderId="34" xfId="0" applyFont="1" applyFill="1" applyBorder="1" applyAlignment="1" applyProtection="1">
      <alignment horizontal="center" vertical="top" wrapText="1" readingOrder="2"/>
      <protection locked="0"/>
    </xf>
    <xf numFmtId="0" fontId="0" fillId="11" borderId="2" xfId="0" applyFill="1" applyBorder="1" applyAlignment="1" applyProtection="1">
      <alignment vertical="top"/>
      <protection locked="0"/>
    </xf>
    <xf numFmtId="0" fontId="8" fillId="0" borderId="0" xfId="0" applyFont="1" applyAlignment="1">
      <alignment horizontal="right" vertical="top" readingOrder="2"/>
    </xf>
    <xf numFmtId="0" fontId="8" fillId="0" borderId="0" xfId="0" applyFont="1" applyAlignment="1">
      <alignment horizontal="right" vertical="top"/>
    </xf>
    <xf numFmtId="49" fontId="8" fillId="0" borderId="0" xfId="0" applyNumberFormat="1" applyFont="1" applyAlignment="1">
      <alignment horizontal="center" vertical="top"/>
    </xf>
    <xf numFmtId="0" fontId="1" fillId="0" borderId="0" xfId="0" applyFont="1" applyAlignment="1">
      <alignment vertical="top"/>
    </xf>
    <xf numFmtId="0" fontId="1" fillId="0" borderId="0" xfId="0" applyFont="1" applyAlignment="1">
      <alignment horizontal="right" vertical="top"/>
    </xf>
    <xf numFmtId="0" fontId="1" fillId="0" borderId="0" xfId="0" applyFont="1" applyAlignment="1">
      <alignment horizontal="center" vertical="top"/>
    </xf>
    <xf numFmtId="0" fontId="12" fillId="0" borderId="0" xfId="0" applyFont="1" applyAlignment="1">
      <alignment horizontal="center" vertical="top"/>
    </xf>
    <xf numFmtId="49" fontId="12" fillId="0" borderId="0" xfId="0" applyNumberFormat="1" applyFont="1" applyAlignment="1">
      <alignment horizontal="center" vertical="top"/>
    </xf>
    <xf numFmtId="0" fontId="0" fillId="0" borderId="0" xfId="0" applyAlignment="1">
      <alignment horizontal="right" vertical="top"/>
    </xf>
    <xf numFmtId="0" fontId="0" fillId="0" borderId="0" xfId="0" applyAlignment="1">
      <alignment horizontal="center" vertical="top"/>
    </xf>
    <xf numFmtId="49" fontId="0" fillId="0" borderId="0" xfId="0" applyNumberFormat="1" applyAlignment="1">
      <alignment vertical="top"/>
    </xf>
    <xf numFmtId="0" fontId="14" fillId="9" borderId="22" xfId="0" applyFont="1" applyFill="1" applyBorder="1" applyAlignment="1">
      <alignment horizontal="center" vertical="center" wrapText="1"/>
    </xf>
    <xf numFmtId="0" fontId="14" fillId="9" borderId="22" xfId="0" applyFont="1" applyFill="1" applyBorder="1" applyAlignment="1">
      <alignment horizontal="center" vertical="center" wrapText="1" readingOrder="2"/>
    </xf>
    <xf numFmtId="49" fontId="14" fillId="9" borderId="22" xfId="0" applyNumberFormat="1" applyFont="1" applyFill="1" applyBorder="1" applyAlignment="1">
      <alignment horizontal="center" vertical="center" wrapText="1"/>
    </xf>
    <xf numFmtId="0" fontId="0" fillId="0" borderId="23" xfId="0" applyBorder="1" applyAlignment="1">
      <alignment horizontal="center" vertical="center"/>
    </xf>
    <xf numFmtId="0" fontId="14" fillId="9" borderId="1" xfId="0" applyFont="1" applyFill="1" applyBorder="1" applyAlignment="1">
      <alignment horizontal="center" vertical="center" wrapText="1" readingOrder="2"/>
    </xf>
    <xf numFmtId="0" fontId="0" fillId="0" borderId="0" xfId="0" applyAlignment="1">
      <alignment horizontal="center" vertical="center"/>
    </xf>
    <xf numFmtId="0" fontId="7" fillId="0" borderId="20" xfId="0" applyFont="1" applyBorder="1" applyAlignment="1">
      <alignment horizontal="right" vertical="center" wrapText="1" readingOrder="2"/>
    </xf>
    <xf numFmtId="0" fontId="13" fillId="8" borderId="21" xfId="0" applyFont="1" applyFill="1" applyBorder="1" applyAlignment="1">
      <alignment horizontal="right" vertical="center" wrapText="1" readingOrder="2"/>
    </xf>
    <xf numFmtId="0" fontId="20" fillId="0" borderId="29" xfId="0" applyFont="1" applyBorder="1" applyAlignment="1">
      <alignment horizontal="center" vertical="top" wrapText="1"/>
    </xf>
    <xf numFmtId="0" fontId="20" fillId="0" borderId="29" xfId="0" applyFont="1" applyBorder="1" applyAlignment="1">
      <alignment horizontal="right" vertical="top" wrapText="1" readingOrder="2"/>
    </xf>
    <xf numFmtId="49" fontId="20" fillId="0" borderId="32" xfId="0" applyNumberFormat="1" applyFont="1" applyBorder="1" applyAlignment="1">
      <alignment horizontal="center" vertical="top" wrapText="1"/>
    </xf>
    <xf numFmtId="0" fontId="20" fillId="0" borderId="25" xfId="0" applyFont="1" applyBorder="1" applyAlignment="1">
      <alignment horizontal="right" vertical="top" wrapText="1" readingOrder="2"/>
    </xf>
    <xf numFmtId="0" fontId="1" fillId="0" borderId="24" xfId="0" applyFont="1" applyBorder="1" applyAlignment="1">
      <alignment horizontal="center" vertical="top" wrapText="1" readingOrder="2"/>
    </xf>
    <xf numFmtId="0" fontId="20" fillId="0" borderId="24" xfId="0" applyFont="1" applyBorder="1" applyAlignment="1">
      <alignment horizontal="center" vertical="top" wrapText="1"/>
    </xf>
    <xf numFmtId="0" fontId="20" fillId="6" borderId="24" xfId="0" applyFont="1" applyFill="1" applyBorder="1" applyAlignment="1">
      <alignment horizontal="center" vertical="top" wrapText="1"/>
    </xf>
    <xf numFmtId="0" fontId="20" fillId="0" borderId="24" xfId="0" applyFont="1" applyBorder="1" applyAlignment="1">
      <alignment horizontal="right" vertical="top" wrapText="1" readingOrder="2"/>
    </xf>
    <xf numFmtId="0" fontId="20" fillId="0" borderId="23" xfId="0" applyFont="1" applyBorder="1" applyAlignment="1">
      <alignment vertical="top"/>
    </xf>
    <xf numFmtId="0" fontId="18" fillId="0" borderId="1" xfId="0" applyFont="1" applyBorder="1" applyAlignment="1">
      <alignment horizontal="center" vertical="top" wrapText="1" readingOrder="2"/>
    </xf>
    <xf numFmtId="0" fontId="20" fillId="0" borderId="0" xfId="0" applyFont="1" applyAlignment="1">
      <alignment vertical="top"/>
    </xf>
    <xf numFmtId="0" fontId="20" fillId="0" borderId="0" xfId="0" applyFont="1" applyAlignment="1">
      <alignment vertical="top" wrapText="1"/>
    </xf>
    <xf numFmtId="0" fontId="0" fillId="0" borderId="27" xfId="0" applyBorder="1" applyAlignment="1">
      <alignment horizontal="center" vertical="top" wrapText="1"/>
    </xf>
    <xf numFmtId="0" fontId="14" fillId="0" borderId="27" xfId="0" applyFont="1" applyBorder="1" applyAlignment="1">
      <alignment vertical="top" wrapText="1" readingOrder="2"/>
    </xf>
    <xf numFmtId="0" fontId="14" fillId="6" borderId="22" xfId="0" applyFont="1" applyFill="1" applyBorder="1" applyAlignment="1">
      <alignment horizontal="center" vertical="top" wrapText="1"/>
    </xf>
    <xf numFmtId="0" fontId="0" fillId="0" borderId="26" xfId="0" applyBorder="1" applyAlignment="1">
      <alignment horizontal="right" vertical="top" wrapText="1"/>
    </xf>
    <xf numFmtId="0" fontId="0" fillId="0" borderId="0" xfId="0" applyAlignment="1">
      <alignment horizontal="right" vertical="top" wrapText="1"/>
    </xf>
    <xf numFmtId="49" fontId="0" fillId="0" borderId="0" xfId="0" applyNumberFormat="1" applyAlignment="1">
      <alignment horizontal="center" vertical="top"/>
    </xf>
    <xf numFmtId="0" fontId="18" fillId="0" borderId="29" xfId="0" applyFont="1" applyBorder="1" applyAlignment="1">
      <alignment horizontal="center" vertical="center" wrapText="1"/>
    </xf>
    <xf numFmtId="49" fontId="18" fillId="0" borderId="25" xfId="0" applyNumberFormat="1" applyFont="1" applyBorder="1" applyAlignment="1">
      <alignment horizontal="center" vertical="center" wrapText="1"/>
    </xf>
    <xf numFmtId="0" fontId="20" fillId="0" borderId="24" xfId="0" applyFont="1" applyBorder="1" applyAlignment="1">
      <alignment horizontal="center" vertical="top" wrapText="1" readingOrder="2"/>
    </xf>
    <xf numFmtId="0" fontId="18" fillId="0" borderId="24" xfId="0" applyFont="1" applyBorder="1" applyAlignment="1">
      <alignment horizontal="center" vertical="center" wrapText="1" readingOrder="2"/>
    </xf>
    <xf numFmtId="0" fontId="18" fillId="0" borderId="24" xfId="0" applyFont="1" applyBorder="1" applyAlignment="1">
      <alignment horizontal="right" vertical="center" wrapText="1" readingOrder="2"/>
    </xf>
    <xf numFmtId="0" fontId="20" fillId="0" borderId="23" xfId="0" applyFont="1" applyBorder="1" applyAlignment="1">
      <alignment horizontal="center" vertical="center"/>
    </xf>
    <xf numFmtId="0" fontId="18" fillId="0" borderId="1" xfId="0" applyFont="1" applyBorder="1" applyAlignment="1">
      <alignment horizontal="center" vertical="center" wrapText="1" readingOrder="2"/>
    </xf>
    <xf numFmtId="0" fontId="20" fillId="0" borderId="0" xfId="0" applyFont="1" applyAlignment="1">
      <alignment horizontal="center" vertical="center"/>
    </xf>
    <xf numFmtId="0" fontId="18" fillId="0" borderId="0" xfId="0" applyFont="1" applyAlignment="1">
      <alignment horizontal="right" vertical="center" wrapText="1" readingOrder="2"/>
    </xf>
    <xf numFmtId="0" fontId="21" fillId="0" borderId="0" xfId="0" applyFont="1" applyAlignment="1">
      <alignment horizontal="right" vertical="center" wrapText="1" readingOrder="2"/>
    </xf>
    <xf numFmtId="0" fontId="18" fillId="0" borderId="28" xfId="0" applyFont="1" applyBorder="1" applyAlignment="1">
      <alignment horizontal="center" vertical="center" wrapText="1"/>
    </xf>
    <xf numFmtId="0" fontId="20" fillId="0" borderId="28" xfId="0" applyFont="1" applyBorder="1" applyAlignment="1">
      <alignment horizontal="right" vertical="top" wrapText="1" readingOrder="2"/>
    </xf>
    <xf numFmtId="49" fontId="18" fillId="0" borderId="23" xfId="0" applyNumberFormat="1" applyFont="1" applyBorder="1" applyAlignment="1">
      <alignment horizontal="center" vertical="center" wrapText="1"/>
    </xf>
    <xf numFmtId="0" fontId="20" fillId="0" borderId="28" xfId="0" applyFont="1" applyBorder="1" applyAlignment="1">
      <alignment horizontal="center" vertical="top" wrapText="1" readingOrder="2"/>
    </xf>
    <xf numFmtId="0" fontId="18" fillId="0" borderId="28" xfId="0" applyFont="1" applyBorder="1" applyAlignment="1">
      <alignment horizontal="center" vertical="center" wrapText="1" readingOrder="2"/>
    </xf>
    <xf numFmtId="0" fontId="20" fillId="6" borderId="28" xfId="0" applyFont="1" applyFill="1" applyBorder="1" applyAlignment="1">
      <alignment horizontal="center" vertical="top" wrapText="1"/>
    </xf>
    <xf numFmtId="0" fontId="18" fillId="0" borderId="28" xfId="0" applyFont="1" applyBorder="1" applyAlignment="1">
      <alignment horizontal="right" vertical="center" wrapText="1" readingOrder="2"/>
    </xf>
    <xf numFmtId="0" fontId="20" fillId="0" borderId="22" xfId="0" applyFont="1" applyBorder="1" applyAlignment="1">
      <alignment horizontal="center" vertical="top" wrapText="1"/>
    </xf>
    <xf numFmtId="0" fontId="20" fillId="0" borderId="22" xfId="0" applyFont="1" applyBorder="1" applyAlignment="1">
      <alignment horizontal="right" vertical="top" wrapText="1" readingOrder="2"/>
    </xf>
    <xf numFmtId="0" fontId="20" fillId="0" borderId="32" xfId="0" applyFont="1" applyBorder="1" applyAlignment="1">
      <alignment horizontal="right" vertical="top" wrapText="1" readingOrder="2"/>
    </xf>
    <xf numFmtId="0" fontId="1" fillId="0" borderId="36" xfId="0" applyFont="1" applyBorder="1" applyAlignment="1">
      <alignment horizontal="center" vertical="top" wrapText="1" readingOrder="2"/>
    </xf>
    <xf numFmtId="0" fontId="20" fillId="6" borderId="22" xfId="0" applyFont="1" applyFill="1" applyBorder="1" applyAlignment="1">
      <alignment horizontal="center" vertical="top" wrapText="1"/>
    </xf>
    <xf numFmtId="0" fontId="20" fillId="0" borderId="29" xfId="0" applyFont="1" applyBorder="1" applyAlignment="1">
      <alignment vertical="top" wrapText="1" readingOrder="2"/>
    </xf>
    <xf numFmtId="49" fontId="20" fillId="0" borderId="25" xfId="0" applyNumberFormat="1" applyFont="1" applyBorder="1" applyAlignment="1">
      <alignment horizontal="center" vertical="top" wrapText="1"/>
    </xf>
    <xf numFmtId="0" fontId="20" fillId="0" borderId="28" xfId="0" applyFont="1" applyBorder="1" applyAlignment="1">
      <alignment horizontal="center" vertical="top" wrapText="1"/>
    </xf>
    <xf numFmtId="0" fontId="20" fillId="0" borderId="28" xfId="0" applyFont="1" applyBorder="1" applyAlignment="1">
      <alignment vertical="top" wrapText="1" readingOrder="2"/>
    </xf>
    <xf numFmtId="49" fontId="20" fillId="0" borderId="41" xfId="0" applyNumberFormat="1" applyFont="1" applyBorder="1" applyAlignment="1">
      <alignment horizontal="center" vertical="top" wrapText="1"/>
    </xf>
    <xf numFmtId="0" fontId="20" fillId="0" borderId="41" xfId="0" applyFont="1" applyBorder="1" applyAlignment="1">
      <alignment horizontal="right" vertical="top" wrapText="1" readingOrder="2"/>
    </xf>
    <xf numFmtId="0" fontId="1" fillId="0" borderId="40" xfId="0" applyFont="1" applyBorder="1" applyAlignment="1">
      <alignment horizontal="center" vertical="top" wrapText="1" readingOrder="2"/>
    </xf>
    <xf numFmtId="0" fontId="20" fillId="0" borderId="40" xfId="0" applyFont="1" applyBorder="1" applyAlignment="1">
      <alignment horizontal="center" vertical="top" wrapText="1"/>
    </xf>
    <xf numFmtId="0" fontId="20" fillId="6" borderId="40" xfId="0" applyFont="1" applyFill="1" applyBorder="1" applyAlignment="1">
      <alignment horizontal="center" vertical="top" wrapText="1"/>
    </xf>
    <xf numFmtId="0" fontId="20" fillId="0" borderId="40" xfId="0" applyFont="1" applyBorder="1" applyAlignment="1">
      <alignment horizontal="right" vertical="top" wrapText="1" readingOrder="2"/>
    </xf>
    <xf numFmtId="49" fontId="20" fillId="0" borderId="42" xfId="0" applyNumberFormat="1" applyFont="1" applyBorder="1" applyAlignment="1">
      <alignment horizontal="center" vertical="top" wrapText="1"/>
    </xf>
    <xf numFmtId="0" fontId="20" fillId="0" borderId="43" xfId="0" applyFont="1" applyBorder="1" applyAlignment="1">
      <alignment horizontal="right" vertical="top" wrapText="1" readingOrder="2"/>
    </xf>
    <xf numFmtId="0" fontId="20" fillId="0" borderId="43" xfId="0" applyFont="1" applyBorder="1" applyAlignment="1">
      <alignment horizontal="center" vertical="top" wrapText="1" readingOrder="2"/>
    </xf>
    <xf numFmtId="0" fontId="20" fillId="0" borderId="42" xfId="0" applyFont="1" applyBorder="1" applyAlignment="1">
      <alignment horizontal="center" vertical="top" wrapText="1"/>
    </xf>
    <xf numFmtId="0" fontId="20" fillId="6" borderId="42" xfId="0" applyFont="1" applyFill="1" applyBorder="1" applyAlignment="1">
      <alignment horizontal="center" vertical="top" wrapText="1"/>
    </xf>
    <xf numFmtId="0" fontId="0" fillId="0" borderId="29" xfId="0" applyBorder="1" applyAlignment="1">
      <alignment horizontal="center" vertical="top" wrapText="1"/>
    </xf>
    <xf numFmtId="0" fontId="0" fillId="0" borderId="29" xfId="0" applyBorder="1" applyAlignment="1">
      <alignment horizontal="right" vertical="top" wrapText="1" readingOrder="2"/>
    </xf>
    <xf numFmtId="49" fontId="20" fillId="0" borderId="26" xfId="0" applyNumberFormat="1" applyFont="1" applyBorder="1" applyAlignment="1">
      <alignment horizontal="center" vertical="top" wrapText="1"/>
    </xf>
    <xf numFmtId="0" fontId="20" fillId="0" borderId="26" xfId="0" applyFont="1" applyBorder="1" applyAlignment="1">
      <alignment horizontal="right" vertical="top" wrapText="1" readingOrder="2"/>
    </xf>
    <xf numFmtId="0" fontId="1" fillId="0" borderId="45" xfId="0" applyFont="1" applyBorder="1" applyAlignment="1">
      <alignment horizontal="center" vertical="top" wrapText="1" readingOrder="2"/>
    </xf>
    <xf numFmtId="0" fontId="20" fillId="6" borderId="29" xfId="0" applyFont="1" applyFill="1" applyBorder="1" applyAlignment="1">
      <alignment horizontal="center" vertical="top" wrapText="1"/>
    </xf>
    <xf numFmtId="0" fontId="0" fillId="0" borderId="28" xfId="0" applyBorder="1" applyAlignment="1">
      <alignment horizontal="center" vertical="top" wrapText="1"/>
    </xf>
    <xf numFmtId="0" fontId="0" fillId="0" borderId="28" xfId="0" applyBorder="1" applyAlignment="1">
      <alignment horizontal="right" vertical="top" wrapText="1" readingOrder="2"/>
    </xf>
    <xf numFmtId="49" fontId="20" fillId="0" borderId="46" xfId="0" applyNumberFormat="1" applyFont="1" applyBorder="1" applyAlignment="1">
      <alignment horizontal="center" vertical="top" wrapText="1"/>
    </xf>
    <xf numFmtId="0" fontId="20" fillId="0" borderId="46" xfId="0" applyFont="1" applyBorder="1" applyAlignment="1">
      <alignment horizontal="right" vertical="top" wrapText="1" readingOrder="2"/>
    </xf>
    <xf numFmtId="0" fontId="1" fillId="0" borderId="44" xfId="0" applyFont="1" applyBorder="1" applyAlignment="1">
      <alignment horizontal="center" vertical="top" wrapText="1" readingOrder="2"/>
    </xf>
    <xf numFmtId="0" fontId="20" fillId="0" borderId="44" xfId="0" applyFont="1" applyBorder="1" applyAlignment="1">
      <alignment horizontal="center" vertical="top" wrapText="1"/>
    </xf>
    <xf numFmtId="0" fontId="20" fillId="6" borderId="44" xfId="0" applyFont="1" applyFill="1" applyBorder="1" applyAlignment="1">
      <alignment horizontal="center" vertical="top" wrapText="1"/>
    </xf>
    <xf numFmtId="0" fontId="20" fillId="0" borderId="44" xfId="0" applyFont="1" applyBorder="1" applyAlignment="1">
      <alignment horizontal="right" vertical="top" wrapText="1" readingOrder="2"/>
    </xf>
    <xf numFmtId="0" fontId="0" fillId="0" borderId="30" xfId="0" applyBorder="1" applyAlignment="1">
      <alignment horizontal="center" vertical="top" wrapText="1"/>
    </xf>
    <xf numFmtId="0" fontId="0" fillId="0" borderId="30" xfId="0" applyBorder="1" applyAlignment="1">
      <alignment horizontal="right" vertical="top" wrapText="1" readingOrder="2"/>
    </xf>
    <xf numFmtId="49" fontId="0" fillId="0" borderId="31" xfId="0" applyNumberFormat="1" applyBorder="1" applyAlignment="1">
      <alignment horizontal="center" vertical="top" wrapText="1"/>
    </xf>
    <xf numFmtId="0" fontId="0" fillId="0" borderId="31" xfId="0" applyBorder="1" applyAlignment="1">
      <alignment horizontal="right" vertical="top" wrapText="1" readingOrder="2"/>
    </xf>
    <xf numFmtId="0" fontId="1" fillId="0" borderId="42" xfId="0" applyFont="1" applyBorder="1" applyAlignment="1">
      <alignment horizontal="center" vertical="top" wrapText="1" readingOrder="2"/>
    </xf>
    <xf numFmtId="0" fontId="0" fillId="6" borderId="30" xfId="0" applyFill="1" applyBorder="1" applyAlignment="1">
      <alignment horizontal="center" vertical="top" wrapText="1"/>
    </xf>
    <xf numFmtId="0" fontId="20" fillId="0" borderId="26" xfId="0" applyFont="1" applyBorder="1" applyAlignment="1">
      <alignment horizontal="center" vertical="top" wrapText="1"/>
    </xf>
    <xf numFmtId="49" fontId="20" fillId="0" borderId="22" xfId="0" applyNumberFormat="1" applyFont="1" applyBorder="1" applyAlignment="1">
      <alignment horizontal="center" vertical="top" wrapText="1"/>
    </xf>
    <xf numFmtId="0" fontId="20" fillId="0" borderId="47" xfId="0" applyFont="1" applyBorder="1" applyAlignment="1">
      <alignment horizontal="right" vertical="top" wrapText="1" readingOrder="2"/>
    </xf>
    <xf numFmtId="49" fontId="20" fillId="0" borderId="56" xfId="0" applyNumberFormat="1" applyFont="1" applyBorder="1" applyAlignment="1">
      <alignment horizontal="center" vertical="top" wrapText="1"/>
    </xf>
    <xf numFmtId="0" fontId="20" fillId="0" borderId="57" xfId="0" applyFont="1" applyBorder="1" applyAlignment="1">
      <alignment horizontal="right" vertical="top" wrapText="1" readingOrder="2"/>
    </xf>
    <xf numFmtId="0" fontId="1" fillId="0" borderId="56" xfId="0" applyFont="1" applyBorder="1" applyAlignment="1">
      <alignment horizontal="center" vertical="top" wrapText="1" readingOrder="2"/>
    </xf>
    <xf numFmtId="0" fontId="20" fillId="0" borderId="56" xfId="0" applyFont="1" applyBorder="1" applyAlignment="1">
      <alignment horizontal="center" vertical="top" wrapText="1"/>
    </xf>
    <xf numFmtId="0" fontId="20" fillId="6" borderId="56" xfId="0" applyFont="1" applyFill="1" applyBorder="1" applyAlignment="1">
      <alignment horizontal="center" vertical="top" wrapText="1"/>
    </xf>
    <xf numFmtId="0" fontId="1" fillId="0" borderId="56" xfId="0" applyFont="1" applyBorder="1" applyAlignment="1">
      <alignment horizontal="right" vertical="top" wrapText="1" readingOrder="2"/>
    </xf>
    <xf numFmtId="0" fontId="20" fillId="0" borderId="23" xfId="0" applyFont="1" applyBorder="1" applyAlignment="1">
      <alignment horizontal="center" vertical="top" wrapText="1"/>
    </xf>
    <xf numFmtId="49" fontId="20" fillId="0" borderId="58" xfId="0" applyNumberFormat="1" applyFont="1" applyBorder="1" applyAlignment="1">
      <alignment horizontal="center" vertical="top" wrapText="1"/>
    </xf>
    <xf numFmtId="0" fontId="20" fillId="0" borderId="4" xfId="0" applyFont="1" applyBorder="1" applyAlignment="1">
      <alignment horizontal="right" vertical="top" wrapText="1" readingOrder="2"/>
    </xf>
    <xf numFmtId="0" fontId="20" fillId="0" borderId="58" xfId="0" applyFont="1" applyBorder="1" applyAlignment="1">
      <alignment horizontal="center" vertical="top" wrapText="1"/>
    </xf>
    <xf numFmtId="0" fontId="20" fillId="6" borderId="58" xfId="0" applyFont="1" applyFill="1" applyBorder="1" applyAlignment="1">
      <alignment horizontal="center" vertical="top" wrapText="1"/>
    </xf>
    <xf numFmtId="0" fontId="0" fillId="0" borderId="23" xfId="0" applyBorder="1" applyAlignment="1">
      <alignment horizontal="center" vertical="top"/>
    </xf>
    <xf numFmtId="0" fontId="0" fillId="0" borderId="28" xfId="0" applyBorder="1" applyAlignment="1">
      <alignment vertical="top"/>
    </xf>
    <xf numFmtId="49" fontId="20" fillId="0" borderId="30" xfId="0" applyNumberFormat="1" applyFont="1" applyBorder="1" applyAlignment="1">
      <alignment horizontal="center" vertical="top" wrapText="1"/>
    </xf>
    <xf numFmtId="0" fontId="20" fillId="0" borderId="0" xfId="0" applyFont="1" applyAlignment="1">
      <alignment horizontal="right" vertical="top" wrapText="1" readingOrder="2"/>
    </xf>
    <xf numFmtId="0" fontId="20" fillId="0" borderId="30" xfId="0" applyFont="1" applyBorder="1" applyAlignment="1">
      <alignment horizontal="center" vertical="top" wrapText="1"/>
    </xf>
    <xf numFmtId="0" fontId="0" fillId="0" borderId="32" xfId="0" applyBorder="1" applyAlignment="1">
      <alignment horizontal="center" vertical="top"/>
    </xf>
    <xf numFmtId="0" fontId="0" fillId="0" borderId="22" xfId="0" applyBorder="1" applyAlignment="1">
      <alignment vertical="top" wrapText="1"/>
    </xf>
    <xf numFmtId="0" fontId="1" fillId="0" borderId="35" xfId="0" applyFont="1" applyBorder="1" applyAlignment="1">
      <alignment horizontal="center" vertical="top" wrapText="1" readingOrder="2"/>
    </xf>
    <xf numFmtId="3" fontId="1" fillId="0" borderId="35" xfId="0" applyNumberFormat="1" applyFont="1" applyBorder="1" applyAlignment="1">
      <alignment horizontal="center" vertical="top" wrapText="1" readingOrder="2"/>
    </xf>
    <xf numFmtId="0" fontId="0" fillId="0" borderId="37" xfId="0" applyBorder="1" applyAlignment="1">
      <alignment vertical="top" wrapText="1"/>
    </xf>
    <xf numFmtId="0" fontId="14" fillId="6" borderId="30" xfId="0" applyFont="1" applyFill="1" applyBorder="1" applyAlignment="1">
      <alignment horizontal="center" vertical="top" wrapText="1"/>
    </xf>
    <xf numFmtId="49" fontId="9" fillId="0" borderId="0" xfId="0" applyNumberFormat="1" applyFont="1" applyAlignment="1">
      <alignment horizontal="right" vertical="top" readingOrder="2"/>
    </xf>
    <xf numFmtId="49" fontId="0" fillId="0" borderId="0" xfId="0" applyNumberFormat="1" applyAlignment="1">
      <alignment horizontal="right"/>
    </xf>
    <xf numFmtId="0" fontId="2" fillId="2" borderId="39" xfId="0" applyFont="1" applyFill="1" applyBorder="1" applyAlignment="1">
      <alignment horizontal="center" vertical="center" wrapText="1" readingOrder="2"/>
    </xf>
    <xf numFmtId="0" fontId="0" fillId="0" borderId="39" xfId="0" applyBorder="1" applyAlignment="1">
      <alignment horizontal="center" vertical="center"/>
    </xf>
    <xf numFmtId="0" fontId="3" fillId="3" borderId="2" xfId="0" applyFont="1" applyFill="1" applyBorder="1" applyAlignment="1">
      <alignment horizontal="center" vertical="center" wrapText="1"/>
    </xf>
    <xf numFmtId="0" fontId="0" fillId="0" borderId="2" xfId="0" applyBorder="1" applyAlignment="1">
      <alignment horizontal="center" vertical="center" wrapText="1"/>
    </xf>
    <xf numFmtId="0" fontId="2" fillId="0" borderId="0" xfId="0" applyFont="1" applyAlignment="1">
      <alignment horizontal="center" vertical="center" wrapText="1" readingOrder="2"/>
    </xf>
    <xf numFmtId="0" fontId="3"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top" wrapText="1"/>
    </xf>
    <xf numFmtId="49" fontId="35" fillId="2" borderId="14" xfId="0" applyNumberFormat="1" applyFont="1" applyFill="1" applyBorder="1" applyAlignment="1">
      <alignment horizontal="center" vertical="center" wrapText="1" readingOrder="2"/>
    </xf>
    <xf numFmtId="0" fontId="35" fillId="2" borderId="16" xfId="0" applyFont="1" applyFill="1" applyBorder="1" applyAlignment="1">
      <alignment horizontal="center" vertical="center" wrapText="1" readingOrder="2"/>
    </xf>
    <xf numFmtId="0" fontId="35" fillId="2" borderId="16" xfId="0" applyFont="1" applyFill="1" applyBorder="1" applyAlignment="1">
      <alignment horizontal="center" vertical="top" wrapText="1" readingOrder="2"/>
    </xf>
    <xf numFmtId="0" fontId="14" fillId="9" borderId="22" xfId="0" applyFont="1" applyFill="1" applyBorder="1" applyAlignment="1">
      <alignment horizontal="center" vertical="top" wrapText="1" readingOrder="2"/>
    </xf>
    <xf numFmtId="0" fontId="35" fillId="2" borderId="14" xfId="0" applyFont="1" applyFill="1" applyBorder="1" applyAlignment="1">
      <alignment horizontal="center" vertical="center" wrapText="1" readingOrder="2"/>
    </xf>
    <xf numFmtId="0" fontId="27" fillId="0" borderId="0" xfId="0" applyFont="1"/>
    <xf numFmtId="0" fontId="26" fillId="2" borderId="1" xfId="0" applyFont="1" applyFill="1" applyBorder="1" applyAlignment="1">
      <alignment horizontal="center" vertical="top" wrapText="1" readingOrder="2"/>
    </xf>
    <xf numFmtId="0" fontId="26" fillId="2" borderId="38" xfId="0" applyFont="1" applyFill="1" applyBorder="1" applyAlignment="1">
      <alignment horizontal="center" vertical="top" wrapText="1" readingOrder="2"/>
    </xf>
    <xf numFmtId="0" fontId="1" fillId="0" borderId="35" xfId="0" applyFont="1" applyBorder="1" applyAlignment="1">
      <alignment horizontal="right" vertical="top" wrapText="1" readingOrder="2"/>
    </xf>
    <xf numFmtId="0" fontId="1" fillId="0" borderId="10" xfId="0" applyFont="1" applyBorder="1" applyAlignment="1">
      <alignment horizontal="center" vertical="top" wrapText="1" readingOrder="2"/>
    </xf>
    <xf numFmtId="0" fontId="1" fillId="0" borderId="10" xfId="0" applyFont="1" applyBorder="1" applyAlignment="1">
      <alignment horizontal="right" vertical="top" wrapText="1" readingOrder="2"/>
    </xf>
    <xf numFmtId="0" fontId="2" fillId="0" borderId="1" xfId="0" applyFont="1" applyBorder="1" applyAlignment="1">
      <alignment horizontal="center" vertical="top" wrapText="1" readingOrder="2"/>
    </xf>
    <xf numFmtId="0" fontId="28" fillId="8" borderId="21" xfId="0" applyFont="1" applyFill="1" applyBorder="1" applyAlignment="1">
      <alignment horizontal="center" vertical="center" wrapText="1" readingOrder="2"/>
    </xf>
    <xf numFmtId="0" fontId="1" fillId="6" borderId="34" xfId="0" applyFont="1" applyFill="1" applyBorder="1" applyAlignment="1">
      <alignment horizontal="center" vertical="top" wrapText="1" readingOrder="2"/>
    </xf>
    <xf numFmtId="49" fontId="25" fillId="0" borderId="15" xfId="0" applyNumberFormat="1" applyFont="1" applyBorder="1" applyAlignment="1">
      <alignment horizontal="center" vertical="center" wrapText="1" readingOrder="2"/>
    </xf>
    <xf numFmtId="0" fontId="26" fillId="2" borderId="6" xfId="0" applyFont="1" applyFill="1" applyBorder="1" applyAlignment="1">
      <alignment horizontal="center" vertical="center" wrapText="1" readingOrder="2"/>
    </xf>
    <xf numFmtId="0" fontId="26" fillId="2" borderId="8" xfId="0" applyFont="1" applyFill="1" applyBorder="1" applyAlignment="1">
      <alignment horizontal="center" vertical="center" wrapText="1" readingOrder="2"/>
    </xf>
    <xf numFmtId="0" fontId="26" fillId="2" borderId="8" xfId="0" applyFont="1" applyFill="1" applyBorder="1" applyAlignment="1">
      <alignment horizontal="center" vertical="top" wrapText="1" readingOrder="2"/>
    </xf>
    <xf numFmtId="0" fontId="26" fillId="2" borderId="16" xfId="0" applyFont="1" applyFill="1" applyBorder="1" applyAlignment="1">
      <alignment horizontal="center" vertical="top" wrapText="1" readingOrder="2"/>
    </xf>
    <xf numFmtId="0" fontId="26" fillId="6" borderId="14" xfId="0" applyFont="1" applyFill="1" applyBorder="1" applyAlignment="1">
      <alignment horizontal="center" vertical="top" wrapText="1" readingOrder="2"/>
    </xf>
    <xf numFmtId="0" fontId="27" fillId="0" borderId="0" xfId="0" applyFont="1" applyAlignment="1">
      <alignment vertical="top"/>
    </xf>
    <xf numFmtId="49" fontId="26" fillId="2" borderId="14" xfId="0" applyNumberFormat="1" applyFont="1" applyFill="1" applyBorder="1" applyAlignment="1">
      <alignment horizontal="center" vertical="center" wrapText="1" readingOrder="2"/>
    </xf>
    <xf numFmtId="0" fontId="26" fillId="2" borderId="16" xfId="0" applyFont="1" applyFill="1" applyBorder="1" applyAlignment="1">
      <alignment horizontal="center" vertical="center" wrapText="1" readingOrder="2"/>
    </xf>
    <xf numFmtId="0" fontId="26" fillId="2" borderId="14" xfId="0" applyFont="1" applyFill="1" applyBorder="1" applyAlignment="1">
      <alignment horizontal="center" vertical="center" wrapText="1" readingOrder="2"/>
    </xf>
    <xf numFmtId="0" fontId="10" fillId="0" borderId="0" xfId="0" applyFont="1" applyAlignment="1">
      <alignment horizontal="center" vertical="center"/>
    </xf>
    <xf numFmtId="0" fontId="17" fillId="0" borderId="0" xfId="0" applyFont="1" applyAlignment="1">
      <alignment vertical="center" wrapText="1"/>
    </xf>
    <xf numFmtId="0" fontId="36" fillId="0" borderId="0" xfId="0" applyFont="1" applyAlignment="1">
      <alignment horizontal="center" vertical="center" wrapText="1" readingOrder="2"/>
    </xf>
    <xf numFmtId="0" fontId="17" fillId="0" borderId="0" xfId="0" applyFont="1" applyAlignment="1">
      <alignment horizontal="center" vertical="center"/>
    </xf>
    <xf numFmtId="0" fontId="34" fillId="0" borderId="0" xfId="0" applyFont="1" applyAlignment="1">
      <alignment horizontal="center" vertical="center" wrapText="1"/>
    </xf>
    <xf numFmtId="0" fontId="17" fillId="0" borderId="0" xfId="0" applyFont="1" applyAlignment="1">
      <alignment horizontal="center" vertical="center" wrapText="1"/>
    </xf>
    <xf numFmtId="0" fontId="33" fillId="9" borderId="22" xfId="0" applyFont="1" applyFill="1" applyBorder="1" applyAlignment="1">
      <alignment horizontal="center" vertical="center" wrapText="1" readingOrder="2"/>
    </xf>
    <xf numFmtId="49" fontId="1" fillId="0" borderId="14" xfId="0" applyNumberFormat="1" applyFont="1" applyBorder="1" applyAlignment="1">
      <alignment horizontal="center" vertical="top" wrapText="1" readingOrder="2"/>
    </xf>
    <xf numFmtId="0" fontId="1" fillId="0" borderId="16" xfId="0" applyFont="1" applyBorder="1" applyAlignment="1">
      <alignment horizontal="right" vertical="top" wrapText="1" readingOrder="2"/>
    </xf>
    <xf numFmtId="0" fontId="1" fillId="0" borderId="14" xfId="0" applyFont="1" applyBorder="1" applyAlignment="1">
      <alignment horizontal="right" vertical="top" wrapText="1" readingOrder="2"/>
    </xf>
    <xf numFmtId="49" fontId="1" fillId="0" borderId="33" xfId="0" applyNumberFormat="1" applyFont="1" applyBorder="1" applyAlignment="1">
      <alignment horizontal="center" vertical="top" wrapText="1" readingOrder="2"/>
    </xf>
    <xf numFmtId="0" fontId="30" fillId="0" borderId="0" xfId="0" applyFont="1" applyAlignment="1">
      <alignment horizontal="right" vertical="center" readingOrder="2"/>
    </xf>
    <xf numFmtId="0" fontId="29" fillId="0" borderId="0" xfId="0" applyFont="1" applyAlignment="1">
      <alignment horizontal="right" vertical="center" readingOrder="2"/>
    </xf>
    <xf numFmtId="0" fontId="1" fillId="11" borderId="14" xfId="0" applyFont="1" applyFill="1" applyBorder="1" applyAlignment="1" applyProtection="1">
      <alignment horizontal="center" vertical="center" wrapText="1" readingOrder="2"/>
      <protection locked="0"/>
    </xf>
    <xf numFmtId="0" fontId="1" fillId="11" borderId="17" xfId="0" applyFont="1" applyFill="1" applyBorder="1" applyAlignment="1" applyProtection="1">
      <alignment horizontal="center" vertical="top" wrapText="1" readingOrder="2"/>
      <protection locked="0"/>
    </xf>
    <xf numFmtId="0" fontId="16" fillId="0" borderId="0" xfId="0" applyFont="1" applyAlignment="1">
      <alignment horizontal="center" vertical="top"/>
    </xf>
    <xf numFmtId="0" fontId="3" fillId="3" borderId="6" xfId="0" applyFont="1" applyFill="1" applyBorder="1" applyAlignment="1">
      <alignment horizontal="right" vertical="center" wrapText="1"/>
    </xf>
    <xf numFmtId="0" fontId="3" fillId="3" borderId="8" xfId="0" applyFont="1" applyFill="1" applyBorder="1" applyAlignment="1">
      <alignment horizontal="right" vertical="center" wrapText="1"/>
    </xf>
    <xf numFmtId="0" fontId="3" fillId="3" borderId="16" xfId="0" applyFont="1" applyFill="1" applyBorder="1" applyAlignment="1">
      <alignment horizontal="right" vertical="center" wrapText="1"/>
    </xf>
    <xf numFmtId="0" fontId="38" fillId="9" borderId="6" xfId="0" applyFont="1" applyFill="1" applyBorder="1" applyAlignment="1">
      <alignment horizontal="center" vertical="center" wrapText="1" readingOrder="2"/>
    </xf>
    <xf numFmtId="0" fontId="38" fillId="9" borderId="8" xfId="0" applyFont="1" applyFill="1" applyBorder="1" applyAlignment="1">
      <alignment horizontal="center" vertical="center" wrapText="1" readingOrder="2"/>
    </xf>
    <xf numFmtId="0" fontId="38" fillId="9" borderId="16" xfId="0" applyFont="1" applyFill="1" applyBorder="1" applyAlignment="1">
      <alignment horizontal="center" vertical="center" wrapText="1" readingOrder="2"/>
    </xf>
    <xf numFmtId="0" fontId="14" fillId="9" borderId="32" xfId="0" applyFont="1" applyFill="1" applyBorder="1" applyAlignment="1">
      <alignment horizontal="center" vertical="center" wrapText="1" readingOrder="2"/>
    </xf>
    <xf numFmtId="0" fontId="14" fillId="9" borderId="48" xfId="0" applyFont="1" applyFill="1" applyBorder="1" applyAlignment="1">
      <alignment horizontal="center" vertical="center" wrapText="1" readingOrder="2"/>
    </xf>
    <xf numFmtId="0" fontId="14" fillId="9" borderId="37" xfId="0" applyFont="1" applyFill="1" applyBorder="1" applyAlignment="1">
      <alignment horizontal="center" vertical="center" wrapText="1" readingOrder="2"/>
    </xf>
    <xf numFmtId="0" fontId="3" fillId="3" borderId="50"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cellXfs>
  <cellStyles count="1">
    <cellStyle name="Normal" xfId="0" builtinId="0"/>
  </cellStyles>
  <dxfs count="24">
    <dxf>
      <fill>
        <patternFill>
          <bgColor rgb="FF92D050"/>
        </patternFill>
      </fill>
    </dxf>
    <dxf>
      <fill>
        <patternFill>
          <bgColor rgb="FFFF0000"/>
        </patternFill>
      </fill>
    </dxf>
    <dxf>
      <fill>
        <patternFill>
          <bgColor rgb="FF92D050"/>
        </patternFill>
      </fill>
    </dxf>
    <dxf>
      <fill>
        <patternFill>
          <bgColor rgb="FFFF0000"/>
        </patternFill>
      </fill>
    </dxf>
    <dxf>
      <font>
        <b/>
        <i val="0"/>
        <color theme="0"/>
      </font>
      <fill>
        <patternFill>
          <bgColor rgb="FFFF0000"/>
        </patternFill>
      </fill>
    </dxf>
    <dxf>
      <fill>
        <patternFill>
          <bgColor rgb="FF92D050"/>
        </patternFill>
      </fill>
    </dxf>
    <dxf>
      <fill>
        <patternFill>
          <bgColor rgb="FFFF0000"/>
        </patternFill>
      </fill>
    </dxf>
    <dxf>
      <font>
        <color theme="1"/>
      </font>
      <fill>
        <patternFill>
          <bgColor rgb="FF92D050"/>
        </patternFill>
      </fill>
    </dxf>
    <dxf>
      <font>
        <color theme="1"/>
      </font>
      <fill>
        <patternFill>
          <bgColor rgb="FF92D050"/>
        </patternFill>
      </fill>
    </dxf>
    <dxf>
      <fill>
        <patternFill>
          <bgColor rgb="FFFF0000"/>
        </patternFill>
      </fill>
    </dxf>
    <dxf>
      <font>
        <color theme="1"/>
      </font>
      <fill>
        <patternFill>
          <bgColor rgb="FF92D050"/>
        </patternFill>
      </fill>
    </dxf>
    <dxf>
      <fill>
        <patternFill>
          <bgColor rgb="FFFF0000"/>
        </patternFill>
      </fill>
    </dxf>
    <dxf>
      <font>
        <color theme="1"/>
      </font>
      <fill>
        <patternFill>
          <bgColor rgb="FF92D050"/>
        </patternFill>
      </fill>
    </dxf>
    <dxf>
      <fill>
        <patternFill>
          <bgColor rgb="FFFF0000"/>
        </patternFill>
      </fill>
    </dxf>
    <dxf>
      <font>
        <b/>
        <i val="0"/>
        <color theme="0"/>
      </font>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E685"/>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http://portal/PortalAviv/DocLib3/_t/%D7%A1%D7%9E%D7%9C%20%D7%A2%D7%99%D7%A8%D7%99%D7%99%D7%94%20%D7%97%D7%93%D7%A9_jpg.jpg"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portal/PortalAviv/DocLib3/_t/%D7%A1%D7%9E%D7%9C%20%D7%A2%D7%99%D7%A8%D7%99%D7%99%D7%94%20%D7%97%D7%93%D7%A9_jpg.jpg"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http://portal/PortalAviv/DocLib3/_t/%D7%A1%D7%9E%D7%9C%20%D7%A2%D7%99%D7%A8%D7%99%D7%99%D7%94%20%D7%97%D7%93%D7%A9_jpg.jpg" TargetMode="Externa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http://portal/PortalAviv/DocLib3/_t/%D7%A1%D7%9E%D7%9C%20%D7%A2%D7%99%D7%A8%D7%99%D7%99%D7%94%20%D7%97%D7%93%D7%A9_jpg.jpg" TargetMode="External"/><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http://portal/PortalAviv/DocLib3/_t/%D7%A1%D7%9E%D7%9C%20%D7%A2%D7%99%D7%A8%D7%99%D7%99%D7%94%20%D7%97%D7%93%D7%A9_jpg.jpg"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http://portal/PortalAviv/DocLib3/_t/%D7%A1%D7%9E%D7%9C%20%D7%A2%D7%99%D7%A8%D7%99%D7%99%D7%94%20%D7%97%D7%93%D7%A9_jpg.jpg" TargetMode="External"/><Relationship Id="rId2" Type="http://schemas.openxmlformats.org/officeDocument/2006/relationships/image" Target="../media/image6.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1155700</xdr:colOff>
      <xdr:row>0</xdr:row>
      <xdr:rowOff>93419</xdr:rowOff>
    </xdr:from>
    <xdr:to>
      <xdr:col>1</xdr:col>
      <xdr:colOff>2075815</xdr:colOff>
      <xdr:row>3</xdr:row>
      <xdr:rowOff>126439</xdr:rowOff>
    </xdr:to>
    <xdr:pic>
      <xdr:nvPicPr>
        <xdr:cNvPr id="5" name="Picture 4" descr="תמונה">
          <a:extLst>
            <a:ext uri="{FF2B5EF4-FFF2-40B4-BE49-F238E27FC236}">
              <a16:creationId xmlns:a16="http://schemas.microsoft.com/office/drawing/2014/main" id="{17EB6D25-A2ED-85CD-FE68-7EED4211CE81}"/>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988977355" y="93419"/>
          <a:ext cx="931545" cy="577850"/>
        </a:xfrm>
        <a:prstGeom prst="rect">
          <a:avLst/>
        </a:prstGeom>
        <a:noFill/>
        <a:ln>
          <a:noFill/>
        </a:ln>
      </xdr:spPr>
    </xdr:pic>
    <xdr:clientData/>
  </xdr:twoCellAnchor>
  <xdr:oneCellAnchor>
    <xdr:from>
      <xdr:col>1</xdr:col>
      <xdr:colOff>2207706</xdr:colOff>
      <xdr:row>0</xdr:row>
      <xdr:rowOff>85725</xdr:rowOff>
    </xdr:from>
    <xdr:ext cx="2664768" cy="593239"/>
    <xdr:sp macro="" textlink="">
      <xdr:nvSpPr>
        <xdr:cNvPr id="6" name="TextBox 5">
          <a:extLst>
            <a:ext uri="{FF2B5EF4-FFF2-40B4-BE49-F238E27FC236}">
              <a16:creationId xmlns:a16="http://schemas.microsoft.com/office/drawing/2014/main" id="{ABB090CE-E130-7329-CD4D-35FC38192753}"/>
            </a:ext>
          </a:extLst>
        </xdr:cNvPr>
        <xdr:cNvSpPr txBox="1"/>
      </xdr:nvSpPr>
      <xdr:spPr>
        <a:xfrm>
          <a:off x="10043579192" y="85725"/>
          <a:ext cx="2664768"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rtl="1"/>
          <a:r>
            <a:rPr lang="he-IL" sz="1600" b="1">
              <a:solidFill>
                <a:schemeClr val="tx1"/>
              </a:solidFill>
              <a:effectLst/>
              <a:latin typeface="+mn-lt"/>
              <a:ea typeface="+mn-ea"/>
              <a:cs typeface="+mn-cs"/>
            </a:rPr>
            <a:t>עיריית תל אביב </a:t>
          </a:r>
          <a:r>
            <a:rPr lang="en-US" sz="1600" b="1">
              <a:solidFill>
                <a:schemeClr val="tx1"/>
              </a:solidFill>
              <a:effectLst/>
              <a:latin typeface="+mn-lt"/>
              <a:ea typeface="+mn-ea"/>
              <a:cs typeface="+mn-cs"/>
            </a:rPr>
            <a:t>–</a:t>
          </a:r>
          <a:r>
            <a:rPr lang="he-IL" sz="1600" b="1">
              <a:solidFill>
                <a:schemeClr val="tx1"/>
              </a:solidFill>
              <a:effectLst/>
              <a:latin typeface="+mn-lt"/>
              <a:ea typeface="+mn-ea"/>
              <a:cs typeface="+mn-cs"/>
            </a:rPr>
            <a:t> יפו</a:t>
          </a:r>
          <a:endParaRPr lang="en-IL" sz="1600" b="1">
            <a:solidFill>
              <a:schemeClr val="tx1"/>
            </a:solidFill>
            <a:effectLst/>
            <a:latin typeface="+mn-lt"/>
            <a:ea typeface="+mn-ea"/>
            <a:cs typeface="+mn-cs"/>
          </a:endParaRPr>
        </a:p>
        <a:p>
          <a:pPr algn="ctr"/>
          <a:r>
            <a:rPr lang="he-IL" sz="1600" b="1">
              <a:solidFill>
                <a:schemeClr val="tx1"/>
              </a:solidFill>
              <a:effectLst/>
              <a:latin typeface="+mn-lt"/>
              <a:ea typeface="+mn-ea"/>
              <a:cs typeface="+mn-cs"/>
            </a:rPr>
            <a:t>אגף טכנולוגיות ומערכות מידע</a:t>
          </a:r>
          <a:endParaRPr lang="en-IL" sz="1600" b="1"/>
        </a:p>
      </xdr:txBody>
    </xdr:sp>
    <xdr:clientData/>
  </xdr:oneCellAnchor>
  <xdr:oneCellAnchor>
    <xdr:from>
      <xdr:col>2</xdr:col>
      <xdr:colOff>289422</xdr:colOff>
      <xdr:row>20</xdr:row>
      <xdr:rowOff>15875</xdr:rowOff>
    </xdr:from>
    <xdr:ext cx="2627835" cy="700385"/>
    <xdr:sp macro="" textlink="">
      <xdr:nvSpPr>
        <xdr:cNvPr id="7" name="TextBox 6">
          <a:extLst>
            <a:ext uri="{FF2B5EF4-FFF2-40B4-BE49-F238E27FC236}">
              <a16:creationId xmlns:a16="http://schemas.microsoft.com/office/drawing/2014/main" id="{8B570C1A-173E-8825-1568-4D7A3AA2D87F}"/>
            </a:ext>
          </a:extLst>
        </xdr:cNvPr>
        <xdr:cNvSpPr txBox="1"/>
      </xdr:nvSpPr>
      <xdr:spPr>
        <a:xfrm>
          <a:off x="9985473993" y="2930525"/>
          <a:ext cx="2627835" cy="700385"/>
        </a:xfrm>
        <a:prstGeom prst="rect">
          <a:avLst/>
        </a:prstGeom>
        <a:solidFill>
          <a:schemeClr val="bg1">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rtl="1"/>
          <a:r>
            <a:rPr lang="he-IL" sz="2000" b="1">
              <a:solidFill>
                <a:schemeClr val="tx1"/>
              </a:solidFill>
              <a:effectLst/>
              <a:latin typeface="+mn-lt"/>
              <a:ea typeface="+mn-ea"/>
              <a:cs typeface="+mn-cs"/>
            </a:rPr>
            <a:t>כל המחירים יוצגו בש"ח</a:t>
          </a:r>
        </a:p>
        <a:p>
          <a:pPr algn="ctr" rtl="1"/>
          <a:r>
            <a:rPr lang="he-IL" sz="2000" b="1">
              <a:solidFill>
                <a:schemeClr val="tx1"/>
              </a:solidFill>
              <a:effectLst/>
              <a:latin typeface="+mn-lt"/>
              <a:ea typeface="+mn-ea"/>
              <a:cs typeface="+mn-cs"/>
            </a:rPr>
            <a:t>לא כולל מע"מ</a:t>
          </a:r>
          <a:endParaRPr lang="en-IL" sz="20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413645</xdr:colOff>
      <xdr:row>0</xdr:row>
      <xdr:rowOff>77309</xdr:rowOff>
    </xdr:from>
    <xdr:to>
      <xdr:col>7</xdr:col>
      <xdr:colOff>27108</xdr:colOff>
      <xdr:row>3</xdr:row>
      <xdr:rowOff>107331</xdr:rowOff>
    </xdr:to>
    <xdr:grpSp>
      <xdr:nvGrpSpPr>
        <xdr:cNvPr id="2" name="Group 1">
          <a:extLst>
            <a:ext uri="{FF2B5EF4-FFF2-40B4-BE49-F238E27FC236}">
              <a16:creationId xmlns:a16="http://schemas.microsoft.com/office/drawing/2014/main" id="{6C8DCCF3-DE8E-C09B-666A-4E0802147636}"/>
            </a:ext>
          </a:extLst>
        </xdr:cNvPr>
        <xdr:cNvGrpSpPr/>
      </xdr:nvGrpSpPr>
      <xdr:grpSpPr>
        <a:xfrm>
          <a:off x="11230281267" y="77309"/>
          <a:ext cx="4556938" cy="582472"/>
          <a:chOff x="9981992501" y="77309"/>
          <a:chExt cx="3195006" cy="595172"/>
        </a:xfrm>
      </xdr:grpSpPr>
      <xdr:pic>
        <xdr:nvPicPr>
          <xdr:cNvPr id="5" name="Picture 4" descr="תמונה">
            <a:extLst>
              <a:ext uri="{FF2B5EF4-FFF2-40B4-BE49-F238E27FC236}">
                <a16:creationId xmlns:a16="http://schemas.microsoft.com/office/drawing/2014/main" id="{0791BD8C-BF45-4799-A114-2D752215EACA}"/>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984475417" y="84993"/>
            <a:ext cx="712090" cy="584908"/>
          </a:xfrm>
          <a:prstGeom prst="rect">
            <a:avLst/>
          </a:prstGeom>
          <a:noFill/>
          <a:ln>
            <a:noFill/>
          </a:ln>
        </xdr:spPr>
      </xdr:pic>
      <xdr:sp macro="" textlink="">
        <xdr:nvSpPr>
          <xdr:cNvPr id="6" name="TextBox 5">
            <a:extLst>
              <a:ext uri="{FF2B5EF4-FFF2-40B4-BE49-F238E27FC236}">
                <a16:creationId xmlns:a16="http://schemas.microsoft.com/office/drawing/2014/main" id="{5BE48481-1F71-4D01-A0BD-D8089684B7CF}"/>
              </a:ext>
            </a:extLst>
          </xdr:cNvPr>
          <xdr:cNvSpPr txBox="1"/>
        </xdr:nvSpPr>
        <xdr:spPr>
          <a:xfrm>
            <a:off x="9981992501" y="77309"/>
            <a:ext cx="2487072" cy="595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1"/>
            <a:r>
              <a:rPr lang="he-IL" sz="1600" b="1">
                <a:solidFill>
                  <a:schemeClr val="tx1"/>
                </a:solidFill>
                <a:effectLst/>
                <a:latin typeface="+mn-lt"/>
                <a:ea typeface="+mn-ea"/>
                <a:cs typeface="+mn-cs"/>
              </a:rPr>
              <a:t>עיריית תל אביב </a:t>
            </a:r>
            <a:r>
              <a:rPr lang="en-US" sz="1600" b="1">
                <a:solidFill>
                  <a:schemeClr val="tx1"/>
                </a:solidFill>
                <a:effectLst/>
                <a:latin typeface="+mn-lt"/>
                <a:ea typeface="+mn-ea"/>
                <a:cs typeface="+mn-cs"/>
              </a:rPr>
              <a:t>–</a:t>
            </a:r>
            <a:r>
              <a:rPr lang="he-IL" sz="1600" b="1">
                <a:solidFill>
                  <a:schemeClr val="tx1"/>
                </a:solidFill>
                <a:effectLst/>
                <a:latin typeface="+mn-lt"/>
                <a:ea typeface="+mn-ea"/>
                <a:cs typeface="+mn-cs"/>
              </a:rPr>
              <a:t> יפו</a:t>
            </a:r>
            <a:endParaRPr lang="en-IL" sz="1600" b="1">
              <a:solidFill>
                <a:schemeClr val="tx1"/>
              </a:solidFill>
              <a:effectLst/>
              <a:latin typeface="+mn-lt"/>
              <a:ea typeface="+mn-ea"/>
              <a:cs typeface="+mn-cs"/>
            </a:endParaRPr>
          </a:p>
          <a:p>
            <a:pPr algn="ctr"/>
            <a:r>
              <a:rPr lang="he-IL" sz="1600" b="1">
                <a:solidFill>
                  <a:schemeClr val="tx1"/>
                </a:solidFill>
                <a:effectLst/>
                <a:latin typeface="+mn-lt"/>
                <a:ea typeface="+mn-ea"/>
                <a:cs typeface="+mn-cs"/>
              </a:rPr>
              <a:t>אגף טכנולוגיות ומערכות מידע</a:t>
            </a:r>
            <a:endParaRPr lang="en-IL" sz="1600" b="1"/>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1376679</xdr:colOff>
      <xdr:row>0</xdr:row>
      <xdr:rowOff>136897</xdr:rowOff>
    </xdr:from>
    <xdr:to>
      <xdr:col>8</xdr:col>
      <xdr:colOff>3133735</xdr:colOff>
      <xdr:row>3</xdr:row>
      <xdr:rowOff>111630</xdr:rowOff>
    </xdr:to>
    <xdr:grpSp>
      <xdr:nvGrpSpPr>
        <xdr:cNvPr id="2" name="Group 1">
          <a:extLst>
            <a:ext uri="{FF2B5EF4-FFF2-40B4-BE49-F238E27FC236}">
              <a16:creationId xmlns:a16="http://schemas.microsoft.com/office/drawing/2014/main" id="{60F1D1F4-AF53-F39B-5EBD-3E451D515EB3}"/>
            </a:ext>
          </a:extLst>
        </xdr:cNvPr>
        <xdr:cNvGrpSpPr/>
      </xdr:nvGrpSpPr>
      <xdr:grpSpPr>
        <a:xfrm>
          <a:off x="10918031240" y="136897"/>
          <a:ext cx="3462031" cy="584333"/>
          <a:chOff x="9992445464" y="82468"/>
          <a:chExt cx="3196744" cy="593239"/>
        </a:xfrm>
      </xdr:grpSpPr>
      <xdr:pic>
        <xdr:nvPicPr>
          <xdr:cNvPr id="3" name="Picture 2" descr="תמונה">
            <a:extLst>
              <a:ext uri="{FF2B5EF4-FFF2-40B4-BE49-F238E27FC236}">
                <a16:creationId xmlns:a16="http://schemas.microsoft.com/office/drawing/2014/main" id="{2FCFE1CD-89BF-45BB-BBA8-D2E8CA69B4BA}"/>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994927910" y="90152"/>
            <a:ext cx="714298" cy="582975"/>
          </a:xfrm>
          <a:prstGeom prst="rect">
            <a:avLst/>
          </a:prstGeom>
          <a:noFill/>
          <a:ln>
            <a:noFill/>
          </a:ln>
        </xdr:spPr>
      </xdr:pic>
      <xdr:sp macro="" textlink="">
        <xdr:nvSpPr>
          <xdr:cNvPr id="4" name="TextBox 3">
            <a:extLst>
              <a:ext uri="{FF2B5EF4-FFF2-40B4-BE49-F238E27FC236}">
                <a16:creationId xmlns:a16="http://schemas.microsoft.com/office/drawing/2014/main" id="{15D56782-A4DE-4599-8698-F4E2E504BA08}"/>
              </a:ext>
            </a:extLst>
          </xdr:cNvPr>
          <xdr:cNvSpPr txBox="1"/>
        </xdr:nvSpPr>
        <xdr:spPr>
          <a:xfrm>
            <a:off x="9992445464" y="82468"/>
            <a:ext cx="2488729"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1"/>
            <a:r>
              <a:rPr lang="he-IL" sz="1600" b="1">
                <a:solidFill>
                  <a:schemeClr val="tx1"/>
                </a:solidFill>
                <a:effectLst/>
                <a:latin typeface="+mn-lt"/>
                <a:ea typeface="+mn-ea"/>
                <a:cs typeface="+mn-cs"/>
              </a:rPr>
              <a:t>עיריית תל אביב </a:t>
            </a:r>
            <a:r>
              <a:rPr lang="en-US" sz="1600" b="1">
                <a:solidFill>
                  <a:schemeClr val="tx1"/>
                </a:solidFill>
                <a:effectLst/>
                <a:latin typeface="+mn-lt"/>
                <a:ea typeface="+mn-ea"/>
                <a:cs typeface="+mn-cs"/>
              </a:rPr>
              <a:t>–</a:t>
            </a:r>
            <a:r>
              <a:rPr lang="he-IL" sz="1600" b="1">
                <a:solidFill>
                  <a:schemeClr val="tx1"/>
                </a:solidFill>
                <a:effectLst/>
                <a:latin typeface="+mn-lt"/>
                <a:ea typeface="+mn-ea"/>
                <a:cs typeface="+mn-cs"/>
              </a:rPr>
              <a:t> יפו</a:t>
            </a:r>
            <a:endParaRPr lang="en-IL" sz="1600" b="1">
              <a:solidFill>
                <a:schemeClr val="tx1"/>
              </a:solidFill>
              <a:effectLst/>
              <a:latin typeface="+mn-lt"/>
              <a:ea typeface="+mn-ea"/>
              <a:cs typeface="+mn-cs"/>
            </a:endParaRPr>
          </a:p>
          <a:p>
            <a:pPr algn="ctr"/>
            <a:r>
              <a:rPr lang="he-IL" sz="1600" b="1">
                <a:solidFill>
                  <a:schemeClr val="tx1"/>
                </a:solidFill>
                <a:effectLst/>
                <a:latin typeface="+mn-lt"/>
                <a:ea typeface="+mn-ea"/>
                <a:cs typeface="+mn-cs"/>
              </a:rPr>
              <a:t>אגף טכנולוגיות ומערכות מידע</a:t>
            </a:r>
            <a:endParaRPr lang="en-IL" sz="1600" b="1"/>
          </a:p>
        </xdr:txBody>
      </xdr:sp>
    </xdr:grpSp>
    <xdr:clientData/>
  </xdr:twoCellAnchor>
  <xdr:twoCellAnchor>
    <xdr:from>
      <xdr:col>13</xdr:col>
      <xdr:colOff>379988</xdr:colOff>
      <xdr:row>9</xdr:row>
      <xdr:rowOff>665607</xdr:rowOff>
    </xdr:from>
    <xdr:to>
      <xdr:col>14</xdr:col>
      <xdr:colOff>1353362</xdr:colOff>
      <xdr:row>10</xdr:row>
      <xdr:rowOff>324259</xdr:rowOff>
    </xdr:to>
    <xdr:grpSp>
      <xdr:nvGrpSpPr>
        <xdr:cNvPr id="10" name="Group 9">
          <a:extLst>
            <a:ext uri="{FF2B5EF4-FFF2-40B4-BE49-F238E27FC236}">
              <a16:creationId xmlns:a16="http://schemas.microsoft.com/office/drawing/2014/main" id="{E8D8802C-5C18-BA9C-BCF5-16B00BF711F6}"/>
            </a:ext>
          </a:extLst>
        </xdr:cNvPr>
        <xdr:cNvGrpSpPr/>
      </xdr:nvGrpSpPr>
      <xdr:grpSpPr>
        <a:xfrm>
          <a:off x="10913648938" y="3999357"/>
          <a:ext cx="1868724" cy="3325777"/>
          <a:chOff x="9951542063" y="3786564"/>
          <a:chExt cx="1804279" cy="2617482"/>
        </a:xfrm>
      </xdr:grpSpPr>
      <xdr:sp macro="" textlink="">
        <xdr:nvSpPr>
          <xdr:cNvPr id="6" name="Callout: Left-Right Arrow 5">
            <a:extLst>
              <a:ext uri="{FF2B5EF4-FFF2-40B4-BE49-F238E27FC236}">
                <a16:creationId xmlns:a16="http://schemas.microsoft.com/office/drawing/2014/main" id="{3FB0E80E-34E4-0D09-EF1E-003EF9CF9F38}"/>
              </a:ext>
            </a:extLst>
          </xdr:cNvPr>
          <xdr:cNvSpPr/>
        </xdr:nvSpPr>
        <xdr:spPr>
          <a:xfrm rot="5400000">
            <a:off x="9951135462" y="4193165"/>
            <a:ext cx="2617482" cy="1804279"/>
          </a:xfrm>
          <a:prstGeom prst="leftRightArrowCallout">
            <a:avLst>
              <a:gd name="adj1" fmla="val 19024"/>
              <a:gd name="adj2" fmla="val 25599"/>
              <a:gd name="adj3" fmla="val 23207"/>
              <a:gd name="adj4" fmla="val 4725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IL" sz="1100" kern="1200"/>
          </a:p>
        </xdr:txBody>
      </xdr:sp>
      <xdr:sp macro="" textlink="">
        <xdr:nvSpPr>
          <xdr:cNvPr id="9" name="TextBox 8">
            <a:extLst>
              <a:ext uri="{FF2B5EF4-FFF2-40B4-BE49-F238E27FC236}">
                <a16:creationId xmlns:a16="http://schemas.microsoft.com/office/drawing/2014/main" id="{6F7DE182-F174-4F5C-F49B-A225DA970A18}"/>
              </a:ext>
            </a:extLst>
          </xdr:cNvPr>
          <xdr:cNvSpPr txBox="1"/>
        </xdr:nvSpPr>
        <xdr:spPr>
          <a:xfrm>
            <a:off x="9951550913" y="4502829"/>
            <a:ext cx="1786581" cy="117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תשומת לב כי נדרש למלא את כל השדות בטלאות. לאחר מילוי של כל השדות</a:t>
            </a:r>
          </a:p>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יופיע המלל:</a:t>
            </a:r>
          </a:p>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"מולאו כל השדות"</a:t>
            </a:r>
          </a:p>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תחת רקע ירוק</a:t>
            </a:r>
            <a:endParaRPr lang="en-IL" sz="1200" b="1">
              <a:solidFill>
                <a:schemeClr val="bg1"/>
              </a:solidFill>
              <a:effectLst/>
            </a:endParaRPr>
          </a:p>
          <a:p>
            <a:pPr algn="ctr" rtl="1"/>
            <a:endParaRPr lang="en-IL" sz="1200" b="1" kern="1200">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1424214</xdr:colOff>
      <xdr:row>0</xdr:row>
      <xdr:rowOff>117929</xdr:rowOff>
    </xdr:from>
    <xdr:to>
      <xdr:col>6</xdr:col>
      <xdr:colOff>3109524</xdr:colOff>
      <xdr:row>3</xdr:row>
      <xdr:rowOff>90188</xdr:rowOff>
    </xdr:to>
    <xdr:grpSp>
      <xdr:nvGrpSpPr>
        <xdr:cNvPr id="8" name="Group 7">
          <a:extLst>
            <a:ext uri="{FF2B5EF4-FFF2-40B4-BE49-F238E27FC236}">
              <a16:creationId xmlns:a16="http://schemas.microsoft.com/office/drawing/2014/main" id="{E2FDDBA9-0C98-4C68-8554-C520F207ECBF}"/>
            </a:ext>
          </a:extLst>
        </xdr:cNvPr>
        <xdr:cNvGrpSpPr/>
      </xdr:nvGrpSpPr>
      <xdr:grpSpPr>
        <a:xfrm>
          <a:off x="11229951576" y="117929"/>
          <a:ext cx="3342660" cy="600909"/>
          <a:chOff x="9992445464" y="82468"/>
          <a:chExt cx="3196744" cy="593239"/>
        </a:xfrm>
      </xdr:grpSpPr>
      <xdr:pic>
        <xdr:nvPicPr>
          <xdr:cNvPr id="9" name="Picture 8" descr="תמונה">
            <a:extLst>
              <a:ext uri="{FF2B5EF4-FFF2-40B4-BE49-F238E27FC236}">
                <a16:creationId xmlns:a16="http://schemas.microsoft.com/office/drawing/2014/main" id="{926154FF-A439-42C5-715F-D004ABFAED6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994927910" y="90152"/>
            <a:ext cx="714298" cy="582975"/>
          </a:xfrm>
          <a:prstGeom prst="rect">
            <a:avLst/>
          </a:prstGeom>
          <a:noFill/>
          <a:ln>
            <a:noFill/>
          </a:ln>
        </xdr:spPr>
      </xdr:pic>
      <xdr:sp macro="" textlink="">
        <xdr:nvSpPr>
          <xdr:cNvPr id="10" name="TextBox 9">
            <a:extLst>
              <a:ext uri="{FF2B5EF4-FFF2-40B4-BE49-F238E27FC236}">
                <a16:creationId xmlns:a16="http://schemas.microsoft.com/office/drawing/2014/main" id="{B947D3D2-D279-3A39-1569-0632E2E1AA5C}"/>
              </a:ext>
            </a:extLst>
          </xdr:cNvPr>
          <xdr:cNvSpPr txBox="1"/>
        </xdr:nvSpPr>
        <xdr:spPr>
          <a:xfrm>
            <a:off x="9992445464" y="82468"/>
            <a:ext cx="2488729"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1"/>
            <a:r>
              <a:rPr lang="he-IL" sz="1600" b="1">
                <a:solidFill>
                  <a:schemeClr val="tx1"/>
                </a:solidFill>
                <a:effectLst/>
                <a:latin typeface="+mn-lt"/>
                <a:ea typeface="+mn-ea"/>
                <a:cs typeface="+mn-cs"/>
              </a:rPr>
              <a:t>עיריית תל אביב </a:t>
            </a:r>
            <a:r>
              <a:rPr lang="en-US" sz="1600" b="1">
                <a:solidFill>
                  <a:schemeClr val="tx1"/>
                </a:solidFill>
                <a:effectLst/>
                <a:latin typeface="+mn-lt"/>
                <a:ea typeface="+mn-ea"/>
                <a:cs typeface="+mn-cs"/>
              </a:rPr>
              <a:t>–</a:t>
            </a:r>
            <a:r>
              <a:rPr lang="he-IL" sz="1600" b="1">
                <a:solidFill>
                  <a:schemeClr val="tx1"/>
                </a:solidFill>
                <a:effectLst/>
                <a:latin typeface="+mn-lt"/>
                <a:ea typeface="+mn-ea"/>
                <a:cs typeface="+mn-cs"/>
              </a:rPr>
              <a:t> יפו</a:t>
            </a:r>
            <a:endParaRPr lang="en-IL" sz="1600" b="1">
              <a:solidFill>
                <a:schemeClr val="tx1"/>
              </a:solidFill>
              <a:effectLst/>
              <a:latin typeface="+mn-lt"/>
              <a:ea typeface="+mn-ea"/>
              <a:cs typeface="+mn-cs"/>
            </a:endParaRPr>
          </a:p>
          <a:p>
            <a:pPr algn="ctr"/>
            <a:r>
              <a:rPr lang="he-IL" sz="1600" b="1">
                <a:solidFill>
                  <a:schemeClr val="tx1"/>
                </a:solidFill>
                <a:effectLst/>
                <a:latin typeface="+mn-lt"/>
                <a:ea typeface="+mn-ea"/>
                <a:cs typeface="+mn-cs"/>
              </a:rPr>
              <a:t>אגף טכנולוגיות ומערכות מידע</a:t>
            </a:r>
            <a:endParaRPr lang="en-IL" sz="1600" b="1"/>
          </a:p>
        </xdr:txBody>
      </xdr:sp>
    </xdr:grpSp>
    <xdr:clientData/>
  </xdr:twoCellAnchor>
  <xdr:twoCellAnchor>
    <xdr:from>
      <xdr:col>12</xdr:col>
      <xdr:colOff>224119</xdr:colOff>
      <xdr:row>13</xdr:row>
      <xdr:rowOff>44824</xdr:rowOff>
    </xdr:from>
    <xdr:to>
      <xdr:col>13</xdr:col>
      <xdr:colOff>1420105</xdr:colOff>
      <xdr:row>13</xdr:row>
      <xdr:rowOff>2665481</xdr:rowOff>
    </xdr:to>
    <xdr:grpSp>
      <xdr:nvGrpSpPr>
        <xdr:cNvPr id="3" name="Group 2">
          <a:extLst>
            <a:ext uri="{FF2B5EF4-FFF2-40B4-BE49-F238E27FC236}">
              <a16:creationId xmlns:a16="http://schemas.microsoft.com/office/drawing/2014/main" id="{C48942E5-579A-4D15-981B-E7034A953292}"/>
            </a:ext>
          </a:extLst>
        </xdr:cNvPr>
        <xdr:cNvGrpSpPr/>
      </xdr:nvGrpSpPr>
      <xdr:grpSpPr>
        <a:xfrm>
          <a:off x="11226078395" y="4921624"/>
          <a:ext cx="1881786" cy="2620657"/>
          <a:chOff x="9951542063" y="3786564"/>
          <a:chExt cx="1804279" cy="2617482"/>
        </a:xfrm>
      </xdr:grpSpPr>
      <xdr:sp macro="" textlink="">
        <xdr:nvSpPr>
          <xdr:cNvPr id="4" name="Callout: Left-Right Arrow 3">
            <a:extLst>
              <a:ext uri="{FF2B5EF4-FFF2-40B4-BE49-F238E27FC236}">
                <a16:creationId xmlns:a16="http://schemas.microsoft.com/office/drawing/2014/main" id="{4BE7210A-6951-AC43-4072-158B49C6F936}"/>
              </a:ext>
            </a:extLst>
          </xdr:cNvPr>
          <xdr:cNvSpPr/>
        </xdr:nvSpPr>
        <xdr:spPr>
          <a:xfrm rot="5400000">
            <a:off x="9951135462" y="4193165"/>
            <a:ext cx="2617482" cy="1804279"/>
          </a:xfrm>
          <a:prstGeom prst="leftRightArrowCallout">
            <a:avLst>
              <a:gd name="adj1" fmla="val 19024"/>
              <a:gd name="adj2" fmla="val 25599"/>
              <a:gd name="adj3" fmla="val 23207"/>
              <a:gd name="adj4" fmla="val 47251"/>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IL" sz="1100" kern="1200"/>
          </a:p>
        </xdr:txBody>
      </xdr:sp>
      <xdr:sp macro="" textlink="">
        <xdr:nvSpPr>
          <xdr:cNvPr id="5" name="TextBox 4">
            <a:extLst>
              <a:ext uri="{FF2B5EF4-FFF2-40B4-BE49-F238E27FC236}">
                <a16:creationId xmlns:a16="http://schemas.microsoft.com/office/drawing/2014/main" id="{082FDEC0-BF33-BD38-4064-B57D3ADED02B}"/>
              </a:ext>
            </a:extLst>
          </xdr:cNvPr>
          <xdr:cNvSpPr txBox="1"/>
        </xdr:nvSpPr>
        <xdr:spPr>
          <a:xfrm>
            <a:off x="9951550913" y="4502829"/>
            <a:ext cx="1786581" cy="117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תשומת לב כי נדרש למלא את כל השדות בטלאות. לאחר מילוי של כל השדות</a:t>
            </a:r>
          </a:p>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יופיע המלל:</a:t>
            </a:r>
          </a:p>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"מולאו כל השדות"</a:t>
            </a:r>
          </a:p>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תחת רקע ירוק</a:t>
            </a:r>
            <a:endParaRPr lang="en-IL" sz="1200" b="1">
              <a:solidFill>
                <a:schemeClr val="bg1"/>
              </a:solidFill>
              <a:effectLst/>
            </a:endParaRPr>
          </a:p>
          <a:p>
            <a:pPr algn="ctr" rtl="1"/>
            <a:endParaRPr lang="en-IL" sz="1200" b="1" kern="1200">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1419407</xdr:colOff>
      <xdr:row>0</xdr:row>
      <xdr:rowOff>107950</xdr:rowOff>
    </xdr:from>
    <xdr:to>
      <xdr:col>3</xdr:col>
      <xdr:colOff>3092818</xdr:colOff>
      <xdr:row>3</xdr:row>
      <xdr:rowOff>66189</xdr:rowOff>
    </xdr:to>
    <xdr:grpSp>
      <xdr:nvGrpSpPr>
        <xdr:cNvPr id="5" name="Group 4">
          <a:extLst>
            <a:ext uri="{FF2B5EF4-FFF2-40B4-BE49-F238E27FC236}">
              <a16:creationId xmlns:a16="http://schemas.microsoft.com/office/drawing/2014/main" id="{CF0E8CC2-9723-4F85-B02A-905C547E63C6}"/>
            </a:ext>
          </a:extLst>
        </xdr:cNvPr>
        <xdr:cNvGrpSpPr/>
      </xdr:nvGrpSpPr>
      <xdr:grpSpPr>
        <a:xfrm>
          <a:off x="11231339882" y="107950"/>
          <a:ext cx="4140386" cy="586889"/>
          <a:chOff x="9981224616" y="107950"/>
          <a:chExt cx="3197884" cy="593239"/>
        </a:xfrm>
      </xdr:grpSpPr>
      <xdr:pic>
        <xdr:nvPicPr>
          <xdr:cNvPr id="6" name="Picture 5" descr="תמונה">
            <a:extLst>
              <a:ext uri="{FF2B5EF4-FFF2-40B4-BE49-F238E27FC236}">
                <a16:creationId xmlns:a16="http://schemas.microsoft.com/office/drawing/2014/main" id="{94E9E152-5AEE-E527-551F-5939B088BB0E}"/>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983708202" y="115634"/>
            <a:ext cx="714298" cy="582975"/>
          </a:xfrm>
          <a:prstGeom prst="rect">
            <a:avLst/>
          </a:prstGeom>
          <a:noFill/>
          <a:ln>
            <a:noFill/>
          </a:ln>
        </xdr:spPr>
      </xdr:pic>
      <xdr:sp macro="" textlink="">
        <xdr:nvSpPr>
          <xdr:cNvPr id="7" name="TextBox 6">
            <a:extLst>
              <a:ext uri="{FF2B5EF4-FFF2-40B4-BE49-F238E27FC236}">
                <a16:creationId xmlns:a16="http://schemas.microsoft.com/office/drawing/2014/main" id="{D67F1C8A-52C1-DF45-96F2-B418952E0940}"/>
              </a:ext>
            </a:extLst>
          </xdr:cNvPr>
          <xdr:cNvSpPr txBox="1"/>
        </xdr:nvSpPr>
        <xdr:spPr>
          <a:xfrm>
            <a:off x="9981224616" y="107950"/>
            <a:ext cx="2488729"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1"/>
            <a:r>
              <a:rPr lang="he-IL" sz="1600" b="1">
                <a:solidFill>
                  <a:schemeClr val="tx1"/>
                </a:solidFill>
                <a:effectLst/>
                <a:latin typeface="+mn-lt"/>
                <a:ea typeface="+mn-ea"/>
                <a:cs typeface="+mn-cs"/>
              </a:rPr>
              <a:t>עיריית תל אביב </a:t>
            </a:r>
            <a:r>
              <a:rPr lang="en-US" sz="1600" b="1">
                <a:solidFill>
                  <a:schemeClr val="tx1"/>
                </a:solidFill>
                <a:effectLst/>
                <a:latin typeface="+mn-lt"/>
                <a:ea typeface="+mn-ea"/>
                <a:cs typeface="+mn-cs"/>
              </a:rPr>
              <a:t>–</a:t>
            </a:r>
            <a:r>
              <a:rPr lang="he-IL" sz="1600" b="1">
                <a:solidFill>
                  <a:schemeClr val="tx1"/>
                </a:solidFill>
                <a:effectLst/>
                <a:latin typeface="+mn-lt"/>
                <a:ea typeface="+mn-ea"/>
                <a:cs typeface="+mn-cs"/>
              </a:rPr>
              <a:t> יפו</a:t>
            </a:r>
            <a:endParaRPr lang="en-IL" sz="1600" b="1">
              <a:solidFill>
                <a:schemeClr val="tx1"/>
              </a:solidFill>
              <a:effectLst/>
              <a:latin typeface="+mn-lt"/>
              <a:ea typeface="+mn-ea"/>
              <a:cs typeface="+mn-cs"/>
            </a:endParaRPr>
          </a:p>
          <a:p>
            <a:pPr algn="ctr"/>
            <a:r>
              <a:rPr lang="he-IL" sz="1600" b="1">
                <a:solidFill>
                  <a:schemeClr val="tx1"/>
                </a:solidFill>
                <a:effectLst/>
                <a:latin typeface="+mn-lt"/>
                <a:ea typeface="+mn-ea"/>
                <a:cs typeface="+mn-cs"/>
              </a:rPr>
              <a:t>אגף טכנולוגיות ומערכות מידע</a:t>
            </a:r>
            <a:endParaRPr lang="en-IL" sz="1600" b="1"/>
          </a:p>
        </xdr:txBody>
      </xdr:sp>
    </xdr:grpSp>
    <xdr:clientData/>
  </xdr:twoCellAnchor>
  <xdr:twoCellAnchor>
    <xdr:from>
      <xdr:col>8</xdr:col>
      <xdr:colOff>56186</xdr:colOff>
      <xdr:row>5</xdr:row>
      <xdr:rowOff>2</xdr:rowOff>
    </xdr:from>
    <xdr:to>
      <xdr:col>12</xdr:col>
      <xdr:colOff>524544</xdr:colOff>
      <xdr:row>10</xdr:row>
      <xdr:rowOff>170448</xdr:rowOff>
    </xdr:to>
    <xdr:grpSp>
      <xdr:nvGrpSpPr>
        <xdr:cNvPr id="9" name="Group 8">
          <a:extLst>
            <a:ext uri="{FF2B5EF4-FFF2-40B4-BE49-F238E27FC236}">
              <a16:creationId xmlns:a16="http://schemas.microsoft.com/office/drawing/2014/main" id="{CC2221EF-DE51-EC16-3D98-AFE2C3A3AE39}"/>
            </a:ext>
          </a:extLst>
        </xdr:cNvPr>
        <xdr:cNvGrpSpPr/>
      </xdr:nvGrpSpPr>
      <xdr:grpSpPr>
        <a:xfrm>
          <a:off x="11226707256" y="1257302"/>
          <a:ext cx="2887708" cy="2113546"/>
          <a:chOff x="10012676825" y="1263318"/>
          <a:chExt cx="2674147" cy="1874919"/>
        </a:xfrm>
      </xdr:grpSpPr>
      <xdr:sp macro="" textlink="">
        <xdr:nvSpPr>
          <xdr:cNvPr id="4" name="Callout: Left-Right Arrow 3">
            <a:extLst>
              <a:ext uri="{FF2B5EF4-FFF2-40B4-BE49-F238E27FC236}">
                <a16:creationId xmlns:a16="http://schemas.microsoft.com/office/drawing/2014/main" id="{6BE1C17C-2449-816C-05A7-ABAD1CB9D894}"/>
              </a:ext>
            </a:extLst>
          </xdr:cNvPr>
          <xdr:cNvSpPr/>
        </xdr:nvSpPr>
        <xdr:spPr>
          <a:xfrm rot="5400000">
            <a:off x="10013070089" y="887542"/>
            <a:ext cx="1874919" cy="2626471"/>
          </a:xfrm>
          <a:prstGeom prst="leftRightArrowCallout">
            <a:avLst>
              <a:gd name="adj1" fmla="val 11898"/>
              <a:gd name="adj2" fmla="val 17584"/>
              <a:gd name="adj3" fmla="val 23207"/>
              <a:gd name="adj4" fmla="val 44758"/>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rtl="1"/>
            <a:endParaRPr lang="en-IL" sz="1100" kern="1200"/>
          </a:p>
        </xdr:txBody>
      </xdr:sp>
      <xdr:sp macro="" textlink="">
        <xdr:nvSpPr>
          <xdr:cNvPr id="8" name="TextBox 7">
            <a:extLst>
              <a:ext uri="{FF2B5EF4-FFF2-40B4-BE49-F238E27FC236}">
                <a16:creationId xmlns:a16="http://schemas.microsoft.com/office/drawing/2014/main" id="{886904E3-08CE-7EE3-7AFB-6E5F759811B0}"/>
              </a:ext>
            </a:extLst>
          </xdr:cNvPr>
          <xdr:cNvSpPr txBox="1"/>
        </xdr:nvSpPr>
        <xdr:spPr>
          <a:xfrm>
            <a:off x="10012676825" y="1795735"/>
            <a:ext cx="2674147" cy="8100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תשומת לב כי נדרש למלא את כל השדות בטלאות. לאחר מילוי של כל השדות</a:t>
            </a:r>
          </a:p>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יופיע המלל:</a:t>
            </a:r>
          </a:p>
          <a:p>
            <a:pPr marL="0" marR="0" lvl="0" indent="0" algn="ctr" defTabSz="914400" rtl="1" eaLnBrk="1" fontAlgn="auto" latinLnBrk="0" hangingPunct="1">
              <a:lnSpc>
                <a:spcPct val="100000"/>
              </a:lnSpc>
              <a:spcBef>
                <a:spcPts val="0"/>
              </a:spcBef>
              <a:spcAft>
                <a:spcPts val="0"/>
              </a:spcAft>
              <a:buClrTx/>
              <a:buSzTx/>
              <a:buFontTx/>
              <a:buNone/>
              <a:tabLst/>
              <a:defRPr/>
            </a:pPr>
            <a:r>
              <a:rPr lang="he-IL" sz="1200" b="1">
                <a:solidFill>
                  <a:schemeClr val="bg1"/>
                </a:solidFill>
                <a:effectLst/>
                <a:latin typeface="+mn-lt"/>
                <a:ea typeface="+mn-ea"/>
                <a:cs typeface="+mn-cs"/>
              </a:rPr>
              <a:t>"מולאו כל השדות" תחת רקע ירוק</a:t>
            </a:r>
            <a:endParaRPr lang="en-IL" sz="1200" b="1">
              <a:solidFill>
                <a:schemeClr val="bg1"/>
              </a:solidFill>
              <a:effectLst/>
            </a:endParaRPr>
          </a:p>
          <a:p>
            <a:pPr algn="ctr" rtl="1"/>
            <a:endParaRPr lang="en-IL" sz="1200" b="1" kern="1200">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1478643</xdr:colOff>
      <xdr:row>22</xdr:row>
      <xdr:rowOff>117737</xdr:rowOff>
    </xdr:from>
    <xdr:to>
      <xdr:col>3</xdr:col>
      <xdr:colOff>687282</xdr:colOff>
      <xdr:row>39</xdr:row>
      <xdr:rowOff>168406</xdr:rowOff>
    </xdr:to>
    <xdr:pic>
      <xdr:nvPicPr>
        <xdr:cNvPr id="2" name="Picture 1">
          <a:extLst>
            <a:ext uri="{FF2B5EF4-FFF2-40B4-BE49-F238E27FC236}">
              <a16:creationId xmlns:a16="http://schemas.microsoft.com/office/drawing/2014/main" id="{C842B40B-C6F0-EDC8-070D-1ECA21933707}"/>
            </a:ext>
          </a:extLst>
        </xdr:cNvPr>
        <xdr:cNvPicPr>
          <a:picLocks noChangeAspect="1"/>
        </xdr:cNvPicPr>
      </xdr:nvPicPr>
      <xdr:blipFill>
        <a:blip xmlns:r="http://schemas.openxmlformats.org/officeDocument/2006/relationships" r:embed="rId1"/>
        <a:stretch>
          <a:fillRect/>
        </a:stretch>
      </xdr:blipFill>
      <xdr:spPr>
        <a:xfrm>
          <a:off x="9987395358" y="6968117"/>
          <a:ext cx="6051399" cy="3159629"/>
        </a:xfrm>
        <a:prstGeom prst="rect">
          <a:avLst/>
        </a:prstGeom>
      </xdr:spPr>
    </xdr:pic>
    <xdr:clientData/>
  </xdr:twoCellAnchor>
  <xdr:twoCellAnchor>
    <xdr:from>
      <xdr:col>2</xdr:col>
      <xdr:colOff>2195286</xdr:colOff>
      <xdr:row>0</xdr:row>
      <xdr:rowOff>45357</xdr:rowOff>
    </xdr:from>
    <xdr:to>
      <xdr:col>4</xdr:col>
      <xdr:colOff>1483384</xdr:colOff>
      <xdr:row>3</xdr:row>
      <xdr:rowOff>12667</xdr:rowOff>
    </xdr:to>
    <xdr:grpSp>
      <xdr:nvGrpSpPr>
        <xdr:cNvPr id="5" name="Group 4">
          <a:extLst>
            <a:ext uri="{FF2B5EF4-FFF2-40B4-BE49-F238E27FC236}">
              <a16:creationId xmlns:a16="http://schemas.microsoft.com/office/drawing/2014/main" id="{B9024ED7-9F43-6A46-F350-014B6DEC99FB}"/>
            </a:ext>
          </a:extLst>
        </xdr:cNvPr>
        <xdr:cNvGrpSpPr/>
      </xdr:nvGrpSpPr>
      <xdr:grpSpPr>
        <a:xfrm>
          <a:off x="11234292341" y="45357"/>
          <a:ext cx="4069648" cy="595960"/>
          <a:chOff x="9955053544" y="45357"/>
          <a:chExt cx="3197884" cy="593239"/>
        </a:xfrm>
      </xdr:grpSpPr>
      <xdr:pic>
        <xdr:nvPicPr>
          <xdr:cNvPr id="3" name="Picture 2" descr="תמונה">
            <a:extLst>
              <a:ext uri="{FF2B5EF4-FFF2-40B4-BE49-F238E27FC236}">
                <a16:creationId xmlns:a16="http://schemas.microsoft.com/office/drawing/2014/main" id="{CFF0E5AE-BBC5-4A20-BCD6-40C1C27405C0}"/>
              </a:ext>
            </a:extLst>
          </xdr:cNvPr>
          <xdr:cNvPicPr>
            <a:picLocks noChangeAspect="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9957537130" y="53041"/>
            <a:ext cx="714298" cy="582975"/>
          </a:xfrm>
          <a:prstGeom prst="rect">
            <a:avLst/>
          </a:prstGeom>
          <a:noFill/>
          <a:ln>
            <a:noFill/>
          </a:ln>
        </xdr:spPr>
      </xdr:pic>
      <xdr:sp macro="" textlink="">
        <xdr:nvSpPr>
          <xdr:cNvPr id="4" name="TextBox 3">
            <a:extLst>
              <a:ext uri="{FF2B5EF4-FFF2-40B4-BE49-F238E27FC236}">
                <a16:creationId xmlns:a16="http://schemas.microsoft.com/office/drawing/2014/main" id="{137BB9EA-6C2C-4A73-9581-2C2C14C2C2E4}"/>
              </a:ext>
            </a:extLst>
          </xdr:cNvPr>
          <xdr:cNvSpPr txBox="1"/>
        </xdr:nvSpPr>
        <xdr:spPr>
          <a:xfrm>
            <a:off x="9955053544" y="45357"/>
            <a:ext cx="2488729"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1"/>
            <a:r>
              <a:rPr lang="he-IL" sz="1600" b="1">
                <a:solidFill>
                  <a:schemeClr val="tx1"/>
                </a:solidFill>
                <a:effectLst/>
                <a:latin typeface="+mn-lt"/>
                <a:ea typeface="+mn-ea"/>
                <a:cs typeface="+mn-cs"/>
              </a:rPr>
              <a:t>עיריית תל אביב </a:t>
            </a:r>
            <a:r>
              <a:rPr lang="en-US" sz="1600" b="1">
                <a:solidFill>
                  <a:schemeClr val="tx1"/>
                </a:solidFill>
                <a:effectLst/>
                <a:latin typeface="+mn-lt"/>
                <a:ea typeface="+mn-ea"/>
                <a:cs typeface="+mn-cs"/>
              </a:rPr>
              <a:t>–</a:t>
            </a:r>
            <a:r>
              <a:rPr lang="he-IL" sz="1600" b="1">
                <a:solidFill>
                  <a:schemeClr val="tx1"/>
                </a:solidFill>
                <a:effectLst/>
                <a:latin typeface="+mn-lt"/>
                <a:ea typeface="+mn-ea"/>
                <a:cs typeface="+mn-cs"/>
              </a:rPr>
              <a:t> יפו</a:t>
            </a:r>
            <a:endParaRPr lang="en-IL" sz="1600" b="1">
              <a:solidFill>
                <a:schemeClr val="tx1"/>
              </a:solidFill>
              <a:effectLst/>
              <a:latin typeface="+mn-lt"/>
              <a:ea typeface="+mn-ea"/>
              <a:cs typeface="+mn-cs"/>
            </a:endParaRPr>
          </a:p>
          <a:p>
            <a:pPr algn="ctr"/>
            <a:r>
              <a:rPr lang="he-IL" sz="1600" b="1">
                <a:solidFill>
                  <a:schemeClr val="tx1"/>
                </a:solidFill>
                <a:effectLst/>
                <a:latin typeface="+mn-lt"/>
                <a:ea typeface="+mn-ea"/>
                <a:cs typeface="+mn-cs"/>
              </a:rPr>
              <a:t>אגף טכנולוגיות ומערכות מידע</a:t>
            </a:r>
            <a:endParaRPr lang="en-IL" sz="1600" b="1"/>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5:C28"/>
  <sheetViews>
    <sheetView rightToLeft="1" tabSelected="1" view="pageBreakPreview" zoomScale="144" zoomScaleNormal="100" zoomScaleSheetLayoutView="144" workbookViewId="0" xr3:uid="{AEA406A1-0E4B-5B11-9CD5-51D6E497D94C}">
      <selection activeCell="C19" sqref="C19"/>
    </sheetView>
  </sheetViews>
  <sheetFormatPr defaultColWidth="8.75" defaultRowHeight="14.45"/>
  <cols>
    <col min="1" max="1" width="1.625" style="3" customWidth="1"/>
    <col min="2" max="2" width="47.5" style="3" customWidth="1"/>
    <col min="3" max="3" width="43.375" style="3" customWidth="1"/>
    <col min="4" max="4" width="1.625" style="3" customWidth="1"/>
    <col min="5" max="16384" width="8.75" style="3"/>
  </cols>
  <sheetData>
    <row r="5" spans="2:3" ht="23.45">
      <c r="B5" s="217" t="s">
        <v>0</v>
      </c>
      <c r="C5" s="217"/>
    </row>
    <row r="6" spans="2:3" ht="15" thickBot="1"/>
    <row r="7" spans="2:3" ht="16.149999999999999" thickBot="1">
      <c r="B7" s="28" t="s">
        <v>1</v>
      </c>
      <c r="C7" s="46" t="s">
        <v>2</v>
      </c>
    </row>
    <row r="8" spans="2:3" ht="4.9000000000000004" customHeight="1" thickBot="1">
      <c r="B8" s="28"/>
    </row>
    <row r="9" spans="2:3" ht="29.45" thickBot="1">
      <c r="B9" s="28" t="s">
        <v>3</v>
      </c>
      <c r="C9" s="24" t="s">
        <v>4</v>
      </c>
    </row>
    <row r="10" spans="2:3" ht="4.9000000000000004" customHeight="1" thickBot="1">
      <c r="B10" s="28"/>
    </row>
    <row r="11" spans="2:3" ht="15" thickBot="1">
      <c r="B11" s="28" t="s">
        <v>5</v>
      </c>
      <c r="C11" s="48"/>
    </row>
    <row r="12" spans="2:3" ht="4.9000000000000004" customHeight="1" thickBot="1">
      <c r="B12" s="28"/>
    </row>
    <row r="13" spans="2:3" ht="15" thickBot="1">
      <c r="B13" s="28" t="s">
        <v>6</v>
      </c>
      <c r="C13" s="48"/>
    </row>
    <row r="14" spans="2:3" ht="4.9000000000000004" customHeight="1" thickBot="1">
      <c r="B14" s="28"/>
    </row>
    <row r="15" spans="2:3" ht="15" thickBot="1">
      <c r="B15" s="28" t="s">
        <v>7</v>
      </c>
      <c r="C15" s="48"/>
    </row>
    <row r="16" spans="2:3" ht="4.9000000000000004" customHeight="1" thickBot="1">
      <c r="B16" s="28"/>
    </row>
    <row r="17" spans="2:3" ht="45" customHeight="1" thickBot="1">
      <c r="B17" s="28" t="s">
        <v>8</v>
      </c>
      <c r="C17" s="48"/>
    </row>
    <row r="18" spans="2:3" ht="4.9000000000000004" customHeight="1">
      <c r="B18" s="28"/>
    </row>
    <row r="19" spans="2:3" ht="15.6">
      <c r="B19" s="23" t="s">
        <v>9</v>
      </c>
    </row>
    <row r="20" spans="2:3" ht="4.9000000000000004" customHeight="1">
      <c r="B20" s="28"/>
    </row>
    <row r="21" spans="2:3" ht="18">
      <c r="B21" s="29" t="s">
        <v>10</v>
      </c>
    </row>
    <row r="22" spans="2:3" ht="6" customHeight="1"/>
    <row r="23" spans="2:3">
      <c r="B23" s="25" t="s">
        <v>11</v>
      </c>
    </row>
    <row r="24" spans="2:3" ht="6" customHeight="1"/>
    <row r="25" spans="2:3">
      <c r="B25" s="26" t="s">
        <v>12</v>
      </c>
    </row>
    <row r="26" spans="2:3" ht="6" customHeight="1"/>
    <row r="27" spans="2:3">
      <c r="B27" s="27" t="s">
        <v>13</v>
      </c>
    </row>
    <row r="28" spans="2:3" ht="4.9000000000000004" customHeight="1"/>
  </sheetData>
  <sheetProtection algorithmName="SHA-512" hashValue="wtDShXqbb51DG/UMkM+cFgX2JO02k53Be0qILVUiJDGlR9YQw/Lztu9TkQnMJh86wiI07kPKQlOg31GEEYugWg==" saltValue="LLTjvU+km7KpKLgo2crqjg==" spinCount="100000" sheet="1" insertColumns="0" insertRows="0" insertHyperlinks="0" deleteColumns="0" deleteRows="0" autoFilter="0" pivotTables="0"/>
  <mergeCells count="1">
    <mergeCell ref="B5:C5"/>
  </mergeCells>
  <printOptions horizontalCentered="1"/>
  <pageMargins left="0.70866141732283472" right="0.70866141732283472" top="0.74803149606299213" bottom="0.74803149606299213" header="0.31496062992125984" footer="0.31496062992125984"/>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3:H157"/>
  <sheetViews>
    <sheetView rightToLeft="1" view="pageBreakPreview" zoomScale="175" zoomScaleNormal="114" zoomScaleSheetLayoutView="175" workbookViewId="0" xr3:uid="{842E5F09-E766-5B8D-85AF-A39847EA96FD}">
      <selection activeCell="D3" sqref="D3"/>
    </sheetView>
  </sheetViews>
  <sheetFormatPr defaultRowHeight="14.45"/>
  <cols>
    <col min="1" max="1" width="2.625" customWidth="1"/>
    <col min="2" max="2" width="21.625" style="1" customWidth="1"/>
    <col min="3" max="4" width="21.625" customWidth="1"/>
    <col min="5" max="5" width="21.625" style="1" customWidth="1"/>
    <col min="6" max="7" width="21.625" customWidth="1"/>
    <col min="8" max="8" width="2.625" customWidth="1"/>
    <col min="9" max="9" width="1.75" customWidth="1"/>
  </cols>
  <sheetData>
    <row r="3" spans="2:8" ht="15.6">
      <c r="B3" s="2" t="s">
        <v>14</v>
      </c>
    </row>
    <row r="4" spans="2:8" ht="16.149999999999999" thickBot="1">
      <c r="B4" s="2"/>
    </row>
    <row r="5" spans="2:8" s="22" customFormat="1" ht="103.5" customHeight="1" thickTop="1" thickBot="1">
      <c r="B5" s="218" t="s">
        <v>15</v>
      </c>
      <c r="C5" s="219"/>
      <c r="D5" s="219"/>
      <c r="E5" s="219"/>
      <c r="F5" s="219"/>
      <c r="G5" s="220"/>
      <c r="H5" s="43"/>
    </row>
    <row r="6" spans="2:8" ht="15" thickTop="1"/>
    <row r="7" spans="2:8">
      <c r="B7"/>
    </row>
    <row r="8" spans="2:8">
      <c r="B8"/>
    </row>
    <row r="9" spans="2:8">
      <c r="B9"/>
    </row>
    <row r="10" spans="2:8">
      <c r="B10"/>
    </row>
    <row r="11" spans="2:8">
      <c r="B11"/>
    </row>
    <row r="12" spans="2:8">
      <c r="B12"/>
      <c r="E12" s="1" t="s">
        <v>16</v>
      </c>
    </row>
    <row r="13" spans="2:8">
      <c r="B13"/>
    </row>
    <row r="14" spans="2:8">
      <c r="B14"/>
    </row>
    <row r="15" spans="2:8">
      <c r="B15"/>
    </row>
    <row r="16" spans="2:8">
      <c r="B16"/>
    </row>
    <row r="17" spans="2:2">
      <c r="B17"/>
    </row>
    <row r="18" spans="2:2">
      <c r="B18"/>
    </row>
    <row r="19" spans="2:2">
      <c r="B19"/>
    </row>
    <row r="20" spans="2:2">
      <c r="B20"/>
    </row>
    <row r="21" spans="2:2">
      <c r="B21"/>
    </row>
    <row r="22" spans="2:2">
      <c r="B22"/>
    </row>
    <row r="23" spans="2:2">
      <c r="B23"/>
    </row>
    <row r="24" spans="2:2">
      <c r="B24"/>
    </row>
    <row r="25" spans="2:2">
      <c r="B25"/>
    </row>
    <row r="26" spans="2:2">
      <c r="B26"/>
    </row>
    <row r="27" spans="2:2">
      <c r="B27"/>
    </row>
    <row r="28" spans="2:2">
      <c r="B28"/>
    </row>
    <row r="29" spans="2:2">
      <c r="B29"/>
    </row>
    <row r="30" spans="2:2">
      <c r="B30"/>
    </row>
    <row r="31" spans="2:2">
      <c r="B31"/>
    </row>
    <row r="32" spans="2:2">
      <c r="B32"/>
    </row>
    <row r="33" spans="2:2">
      <c r="B33"/>
    </row>
    <row r="34" spans="2:2">
      <c r="B34"/>
    </row>
    <row r="35" spans="2:2">
      <c r="B35"/>
    </row>
    <row r="36" spans="2:2">
      <c r="B36"/>
    </row>
    <row r="37" spans="2:2">
      <c r="B37"/>
    </row>
    <row r="38" spans="2:2">
      <c r="B38"/>
    </row>
    <row r="39" spans="2:2">
      <c r="B39"/>
    </row>
    <row r="40" spans="2:2">
      <c r="B40"/>
    </row>
    <row r="41" spans="2:2">
      <c r="B41"/>
    </row>
    <row r="42" spans="2:2">
      <c r="B42"/>
    </row>
    <row r="43" spans="2:2">
      <c r="B43"/>
    </row>
    <row r="44" spans="2:2">
      <c r="B44"/>
    </row>
    <row r="45" spans="2:2">
      <c r="B45"/>
    </row>
    <row r="46" spans="2:2">
      <c r="B46"/>
    </row>
    <row r="47" spans="2:2">
      <c r="B47"/>
    </row>
    <row r="48" spans="2:2">
      <c r="B48"/>
    </row>
    <row r="49" spans="2:2">
      <c r="B49"/>
    </row>
    <row r="50" spans="2:2">
      <c r="B50"/>
    </row>
    <row r="51" spans="2:2">
      <c r="B51"/>
    </row>
    <row r="52" spans="2:2">
      <c r="B52"/>
    </row>
    <row r="53" spans="2:2">
      <c r="B53"/>
    </row>
    <row r="54" spans="2:2">
      <c r="B54"/>
    </row>
    <row r="55" spans="2:2">
      <c r="B55"/>
    </row>
    <row r="56" spans="2:2">
      <c r="B56"/>
    </row>
    <row r="57" spans="2:2">
      <c r="B57"/>
    </row>
    <row r="58" spans="2:2">
      <c r="B58"/>
    </row>
    <row r="59" spans="2:2">
      <c r="B59"/>
    </row>
    <row r="60" spans="2:2">
      <c r="B60"/>
    </row>
    <row r="61" spans="2:2">
      <c r="B61"/>
    </row>
    <row r="62" spans="2:2">
      <c r="B62"/>
    </row>
    <row r="63" spans="2:2">
      <c r="B63"/>
    </row>
    <row r="64" spans="2:2">
      <c r="B64"/>
    </row>
    <row r="65" spans="2:2">
      <c r="B65"/>
    </row>
    <row r="66" spans="2:2">
      <c r="B66"/>
    </row>
    <row r="67" spans="2:2">
      <c r="B67"/>
    </row>
    <row r="68" spans="2:2">
      <c r="B68"/>
    </row>
    <row r="69" spans="2:2">
      <c r="B69"/>
    </row>
    <row r="70" spans="2:2">
      <c r="B70"/>
    </row>
    <row r="71" spans="2:2">
      <c r="B71"/>
    </row>
    <row r="72" spans="2:2">
      <c r="B72"/>
    </row>
    <row r="73" spans="2:2">
      <c r="B73"/>
    </row>
    <row r="74" spans="2:2">
      <c r="B74"/>
    </row>
    <row r="75" spans="2:2">
      <c r="B75"/>
    </row>
    <row r="76" spans="2:2">
      <c r="B76"/>
    </row>
    <row r="77" spans="2:2">
      <c r="B77"/>
    </row>
    <row r="78" spans="2:2">
      <c r="B78"/>
    </row>
    <row r="79" spans="2:2">
      <c r="B79"/>
    </row>
    <row r="80" spans="2:2">
      <c r="B80"/>
    </row>
    <row r="81" spans="2:2">
      <c r="B81"/>
    </row>
    <row r="82" spans="2:2">
      <c r="B82"/>
    </row>
    <row r="83" spans="2:2">
      <c r="B83"/>
    </row>
    <row r="84" spans="2:2">
      <c r="B84"/>
    </row>
    <row r="85" spans="2:2">
      <c r="B85"/>
    </row>
    <row r="86" spans="2:2">
      <c r="B86"/>
    </row>
    <row r="87" spans="2:2">
      <c r="B87"/>
    </row>
    <row r="88" spans="2:2">
      <c r="B88"/>
    </row>
    <row r="89" spans="2:2">
      <c r="B89"/>
    </row>
    <row r="90" spans="2:2">
      <c r="B90"/>
    </row>
    <row r="91" spans="2:2">
      <c r="B91"/>
    </row>
    <row r="92" spans="2:2">
      <c r="B92"/>
    </row>
    <row r="93" spans="2:2">
      <c r="B93"/>
    </row>
    <row r="94" spans="2:2">
      <c r="B94"/>
    </row>
    <row r="95" spans="2:2">
      <c r="B95"/>
    </row>
    <row r="96" spans="2:2">
      <c r="B96"/>
    </row>
    <row r="97" spans="2:2">
      <c r="B97"/>
    </row>
    <row r="98" spans="2:2">
      <c r="B98"/>
    </row>
    <row r="99" spans="2:2">
      <c r="B99"/>
    </row>
    <row r="100" spans="2:2">
      <c r="B100"/>
    </row>
    <row r="101" spans="2:2">
      <c r="B101"/>
    </row>
    <row r="102" spans="2:2">
      <c r="B102"/>
    </row>
    <row r="103" spans="2:2">
      <c r="B103"/>
    </row>
    <row r="104" spans="2:2">
      <c r="B104"/>
    </row>
    <row r="105" spans="2:2">
      <c r="B105"/>
    </row>
    <row r="106" spans="2:2">
      <c r="B106"/>
    </row>
    <row r="107" spans="2:2">
      <c r="B107"/>
    </row>
    <row r="108" spans="2:2">
      <c r="B108"/>
    </row>
    <row r="109" spans="2:2">
      <c r="B109"/>
    </row>
    <row r="110" spans="2:2">
      <c r="B110"/>
    </row>
    <row r="111" spans="2:2">
      <c r="B111"/>
    </row>
    <row r="112" spans="2:2">
      <c r="B112"/>
    </row>
    <row r="113" spans="2:2">
      <c r="B113"/>
    </row>
    <row r="114" spans="2:2">
      <c r="B114"/>
    </row>
    <row r="115" spans="2:2">
      <c r="B115"/>
    </row>
    <row r="116" spans="2:2">
      <c r="B116"/>
    </row>
    <row r="117" spans="2:2">
      <c r="B117"/>
    </row>
    <row r="118" spans="2:2">
      <c r="B118"/>
    </row>
    <row r="119" spans="2:2">
      <c r="B119"/>
    </row>
    <row r="120" spans="2:2">
      <c r="B120"/>
    </row>
    <row r="121" spans="2:2">
      <c r="B121"/>
    </row>
    <row r="122" spans="2:2">
      <c r="B122"/>
    </row>
    <row r="123" spans="2:2">
      <c r="B123"/>
    </row>
    <row r="124" spans="2:2">
      <c r="B124"/>
    </row>
    <row r="125" spans="2:2">
      <c r="B125"/>
    </row>
    <row r="126" spans="2:2">
      <c r="B126"/>
    </row>
    <row r="127" spans="2:2">
      <c r="B127"/>
    </row>
    <row r="128" spans="2:2">
      <c r="B128"/>
    </row>
    <row r="129" spans="2:2">
      <c r="B129"/>
    </row>
    <row r="130" spans="2:2">
      <c r="B130"/>
    </row>
    <row r="131" spans="2:2">
      <c r="B131"/>
    </row>
    <row r="132" spans="2:2">
      <c r="B132"/>
    </row>
    <row r="133" spans="2:2">
      <c r="B133"/>
    </row>
    <row r="134" spans="2:2">
      <c r="B134"/>
    </row>
    <row r="135" spans="2:2">
      <c r="B135"/>
    </row>
    <row r="136" spans="2:2">
      <c r="B136"/>
    </row>
    <row r="137" spans="2:2">
      <c r="B137"/>
    </row>
    <row r="138" spans="2:2">
      <c r="B138"/>
    </row>
    <row r="139" spans="2:2">
      <c r="B139"/>
    </row>
    <row r="140" spans="2:2">
      <c r="B140"/>
    </row>
    <row r="141" spans="2:2">
      <c r="B141"/>
    </row>
    <row r="142" spans="2:2">
      <c r="B142"/>
    </row>
    <row r="143" spans="2:2">
      <c r="B143"/>
    </row>
    <row r="144" spans="2:2">
      <c r="B144"/>
    </row>
    <row r="145" spans="2:2">
      <c r="B145"/>
    </row>
    <row r="146" spans="2:2">
      <c r="B146"/>
    </row>
    <row r="147" spans="2:2">
      <c r="B147"/>
    </row>
    <row r="148" spans="2:2">
      <c r="B148"/>
    </row>
    <row r="149" spans="2:2">
      <c r="B149"/>
    </row>
    <row r="150" spans="2:2">
      <c r="B150"/>
    </row>
    <row r="151" spans="2:2">
      <c r="B151"/>
    </row>
    <row r="152" spans="2:2">
      <c r="B152"/>
    </row>
    <row r="153" spans="2:2">
      <c r="B153"/>
    </row>
    <row r="154" spans="2:2">
      <c r="B154"/>
    </row>
    <row r="155" spans="2:2">
      <c r="B155"/>
    </row>
    <row r="156" spans="2:2">
      <c r="B156"/>
    </row>
    <row r="157" spans="2:2">
      <c r="B157"/>
    </row>
  </sheetData>
  <sheetProtection algorithmName="SHA-512" hashValue="XEAVN4E4IEGdMQUy6/mbp+broOhXsqhmoGMCLqBmck2bHNj+3L2z7A8+KhBVO3H5XcCdkdOL+3zNnn3Uq1a1Dw==" saltValue="/ciIgwtY8YL1ujQuQQ54eA==" spinCount="100000" sheet="1" insertColumns="0" insertRows="0" insertHyperlinks="0" deleteColumns="0" deleteRows="0" autoFilter="0" pivotTables="0"/>
  <mergeCells count="1">
    <mergeCell ref="B5:G5"/>
  </mergeCells>
  <printOptions horizontalCentered="1"/>
  <pageMargins left="0.70866141732283472" right="0.70866141732283472" top="0.74803149606299213" bottom="0.74803149606299213" header="0.31496062992125984" footer="0.31496062992125984"/>
  <pageSetup paperSize="9" scale="9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ABF7-9A5C-46C0-8D4E-81C8A62FBF5E}">
  <sheetPr codeName="Sheet3">
    <pageSetUpPr fitToPage="1"/>
  </sheetPr>
  <dimension ref="A3:O240"/>
  <sheetViews>
    <sheetView rightToLeft="1" view="pageBreakPreview" topLeftCell="A36" zoomScale="93" zoomScaleNormal="77" zoomScaleSheetLayoutView="93" workbookViewId="0" xr3:uid="{603B560D-C3F7-5D14-B414-EEC14D64FE51}">
      <selection activeCell="C50" sqref="C50"/>
    </sheetView>
  </sheetViews>
  <sheetFormatPr defaultColWidth="8.75" defaultRowHeight="14.45"/>
  <cols>
    <col min="1" max="1" width="4.5" style="58" customWidth="1"/>
    <col min="2" max="2" width="25.375" style="3" customWidth="1"/>
    <col min="3" max="3" width="6.625" style="59" customWidth="1"/>
    <col min="4" max="4" width="61.25" style="3" customWidth="1"/>
    <col min="5" max="5" width="18.5" style="3" customWidth="1"/>
    <col min="6" max="6" width="15.625" style="3" customWidth="1"/>
    <col min="7" max="8" width="22.375" style="3" customWidth="1"/>
    <col min="9" max="9" width="50.25" style="3" customWidth="1"/>
    <col min="10" max="10" width="17.125" style="3" customWidth="1"/>
    <col min="11" max="11" width="1.75" style="3" hidden="1" customWidth="1"/>
    <col min="12" max="12" width="9.75" style="58" hidden="1" customWidth="1"/>
    <col min="13" max="13" width="1.75" style="3" customWidth="1"/>
    <col min="14" max="14" width="11.75" style="3" customWidth="1"/>
    <col min="15" max="15" width="19.75" style="3" customWidth="1"/>
    <col min="16" max="16" width="1.75" style="3" customWidth="1"/>
    <col min="17" max="16384" width="8.75" style="3"/>
  </cols>
  <sheetData>
    <row r="3" spans="1:15" s="52" customFormat="1" ht="19.899999999999999" customHeight="1">
      <c r="A3" s="49"/>
      <c r="B3" s="50"/>
      <c r="C3" s="51"/>
      <c r="D3" s="50"/>
      <c r="E3" s="50"/>
      <c r="F3" s="50"/>
      <c r="I3" s="53"/>
      <c r="J3" s="53"/>
      <c r="L3" s="54"/>
      <c r="N3" s="54"/>
      <c r="O3" s="54"/>
    </row>
    <row r="4" spans="1:15" ht="16.5" customHeight="1" thickBot="1">
      <c r="A4" s="55"/>
      <c r="B4" s="55"/>
      <c r="C4" s="56"/>
      <c r="D4" s="55"/>
      <c r="E4" s="55"/>
      <c r="F4" s="55"/>
      <c r="I4" s="57"/>
      <c r="J4" s="57"/>
      <c r="N4" s="58"/>
      <c r="O4" s="58"/>
    </row>
    <row r="5" spans="1:15" ht="112.5" customHeight="1" thickTop="1" thickBot="1">
      <c r="A5" s="221" t="s">
        <v>17</v>
      </c>
      <c r="B5" s="222"/>
      <c r="C5" s="222"/>
      <c r="D5" s="222"/>
      <c r="E5" s="222"/>
      <c r="F5" s="222"/>
      <c r="G5" s="222"/>
      <c r="H5" s="222"/>
      <c r="I5" s="222"/>
      <c r="J5" s="223"/>
    </row>
    <row r="6" spans="1:15" ht="15" thickTop="1"/>
    <row r="7" spans="1:15" s="52" customFormat="1" ht="19.899999999999999" customHeight="1">
      <c r="A7" s="49" t="s">
        <v>18</v>
      </c>
      <c r="B7" s="50"/>
      <c r="C7" s="51"/>
      <c r="D7" s="50"/>
      <c r="E7" s="50"/>
      <c r="F7" s="50"/>
      <c r="I7" s="53"/>
      <c r="J7" s="53"/>
      <c r="L7" s="54"/>
      <c r="N7" s="54"/>
      <c r="O7" s="54"/>
    </row>
    <row r="8" spans="1:15" ht="15" thickBot="1"/>
    <row r="9" spans="1:15" s="65" customFormat="1" ht="36" customHeight="1" thickTop="1" thickBot="1">
      <c r="A9" s="60" t="s">
        <v>19</v>
      </c>
      <c r="B9" s="61" t="s">
        <v>20</v>
      </c>
      <c r="C9" s="62" t="s">
        <v>21</v>
      </c>
      <c r="D9" s="61" t="s">
        <v>22</v>
      </c>
      <c r="E9" s="61" t="s">
        <v>23</v>
      </c>
      <c r="F9" s="61" t="s">
        <v>24</v>
      </c>
      <c r="G9" s="61" t="s">
        <v>25</v>
      </c>
      <c r="H9" s="61" t="s">
        <v>26</v>
      </c>
      <c r="I9" s="61" t="s">
        <v>27</v>
      </c>
      <c r="J9" s="61" t="s">
        <v>28</v>
      </c>
      <c r="K9" s="63"/>
      <c r="L9" s="64" t="s">
        <v>29</v>
      </c>
      <c r="N9" s="66" t="s">
        <v>30</v>
      </c>
      <c r="O9" s="67" t="str">
        <f>IF(PRODUCT(L10:L10)=1,"מולאו כל השדות","טבלה לא תקינה - לא מולאו כל שדות החובה")</f>
        <v>טבלה לא תקינה - לא מולאו כל שדות החובה</v>
      </c>
    </row>
    <row r="10" spans="1:15" s="78" customFormat="1" ht="289.14999999999998" thickTop="1" thickBot="1">
      <c r="A10" s="68">
        <v>2.1</v>
      </c>
      <c r="B10" s="69" t="s">
        <v>31</v>
      </c>
      <c r="C10" s="70" t="s">
        <v>32</v>
      </c>
      <c r="D10" s="71" t="s">
        <v>33</v>
      </c>
      <c r="E10" s="72" t="s">
        <v>34</v>
      </c>
      <c r="F10" s="73">
        <v>1</v>
      </c>
      <c r="G10" s="33"/>
      <c r="H10" s="74">
        <f t="shared" ref="H10" si="0">G10*F10</f>
        <v>0</v>
      </c>
      <c r="I10" s="75" t="s">
        <v>35</v>
      </c>
      <c r="J10" s="33"/>
      <c r="K10" s="76"/>
      <c r="L10" s="77">
        <f t="shared" ref="L10" si="1">IF(AND(G10&gt;0,J10&lt;&gt;""),1,0)</f>
        <v>0</v>
      </c>
      <c r="O10" s="79"/>
    </row>
    <row r="11" spans="1:15" ht="38.65" customHeight="1" thickTop="1" thickBot="1">
      <c r="A11" s="80"/>
      <c r="B11" s="81"/>
      <c r="C11" s="81"/>
      <c r="D11" s="81"/>
      <c r="E11" s="224" t="s">
        <v>36</v>
      </c>
      <c r="F11" s="225"/>
      <c r="G11" s="226"/>
      <c r="H11" s="82">
        <f>SUM(H10:H10)</f>
        <v>0</v>
      </c>
      <c r="I11" s="83"/>
      <c r="J11" s="84"/>
    </row>
    <row r="12" spans="1:15" ht="15" customHeight="1" thickTop="1">
      <c r="C12" s="85"/>
    </row>
    <row r="13" spans="1:15" s="52" customFormat="1" ht="19.899999999999999" customHeight="1">
      <c r="A13" s="49" t="s">
        <v>37</v>
      </c>
      <c r="B13" s="50"/>
      <c r="C13" s="51"/>
      <c r="D13" s="50"/>
      <c r="E13" s="50"/>
      <c r="F13" s="50"/>
      <c r="I13" s="53"/>
      <c r="J13" s="53"/>
      <c r="L13" s="54"/>
      <c r="N13" s="54"/>
      <c r="O13" s="54"/>
    </row>
    <row r="14" spans="1:15" ht="15" thickBot="1"/>
    <row r="15" spans="1:15" s="65" customFormat="1" ht="36" customHeight="1" thickTop="1" thickBot="1">
      <c r="A15" s="60" t="s">
        <v>19</v>
      </c>
      <c r="B15" s="61" t="s">
        <v>20</v>
      </c>
      <c r="C15" s="62" t="s">
        <v>21</v>
      </c>
      <c r="D15" s="61" t="s">
        <v>22</v>
      </c>
      <c r="E15" s="61" t="s">
        <v>23</v>
      </c>
      <c r="F15" s="61" t="s">
        <v>24</v>
      </c>
      <c r="G15" s="61" t="s">
        <v>25</v>
      </c>
      <c r="H15" s="61" t="s">
        <v>26</v>
      </c>
      <c r="I15" s="61" t="s">
        <v>27</v>
      </c>
      <c r="J15" s="61" t="s">
        <v>28</v>
      </c>
      <c r="K15" s="63"/>
      <c r="L15" s="64" t="s">
        <v>29</v>
      </c>
      <c r="N15" s="66" t="s">
        <v>30</v>
      </c>
      <c r="O15" s="67" t="str">
        <f>IF(PRODUCT(L16:L18)=1,"מולאו כל השדות","טבלה לא תקינה - לא מולאו כל שדות החובה")</f>
        <v>טבלה לא תקינה - לא מולאו כל שדות החובה</v>
      </c>
    </row>
    <row r="16" spans="1:15" s="93" customFormat="1" ht="30" thickTop="1" thickBot="1">
      <c r="A16" s="86">
        <v>2.2000000000000002</v>
      </c>
      <c r="B16" s="69" t="s">
        <v>38</v>
      </c>
      <c r="C16" s="87" t="s">
        <v>39</v>
      </c>
      <c r="D16" s="75" t="s">
        <v>40</v>
      </c>
      <c r="E16" s="88" t="s">
        <v>41</v>
      </c>
      <c r="F16" s="89">
        <v>10</v>
      </c>
      <c r="G16" s="33"/>
      <c r="H16" s="74">
        <f>G16*F16</f>
        <v>0</v>
      </c>
      <c r="I16" s="90" t="s">
        <v>42</v>
      </c>
      <c r="J16" s="33"/>
      <c r="K16" s="91"/>
      <c r="L16" s="92">
        <f t="shared" ref="L16:L18" si="2">IF(AND(G16&gt;0,J16&lt;&gt;""),1,0)</f>
        <v>0</v>
      </c>
      <c r="N16" s="94"/>
      <c r="O16" s="95"/>
    </row>
    <row r="17" spans="1:15" s="93" customFormat="1" ht="30" thickTop="1" thickBot="1">
      <c r="A17" s="96"/>
      <c r="B17" s="97"/>
      <c r="C17" s="98" t="s">
        <v>43</v>
      </c>
      <c r="D17" s="97" t="s">
        <v>44</v>
      </c>
      <c r="E17" s="99" t="s">
        <v>45</v>
      </c>
      <c r="F17" s="100">
        <v>10</v>
      </c>
      <c r="G17" s="40"/>
      <c r="H17" s="101">
        <f t="shared" ref="H17:H18" si="3">G17*F17</f>
        <v>0</v>
      </c>
      <c r="I17" s="102" t="s">
        <v>42</v>
      </c>
      <c r="J17" s="33"/>
      <c r="K17" s="91"/>
      <c r="L17" s="92">
        <f t="shared" si="2"/>
        <v>0</v>
      </c>
      <c r="N17" s="94"/>
      <c r="O17" s="95"/>
    </row>
    <row r="18" spans="1:15" s="78" customFormat="1" ht="44.45" thickTop="1" thickBot="1">
      <c r="A18" s="103">
        <v>2.2999999999999998</v>
      </c>
      <c r="B18" s="104" t="s">
        <v>46</v>
      </c>
      <c r="C18" s="70" t="s">
        <v>32</v>
      </c>
      <c r="D18" s="105" t="s">
        <v>47</v>
      </c>
      <c r="E18" s="106" t="s">
        <v>48</v>
      </c>
      <c r="F18" s="106">
        <v>5</v>
      </c>
      <c r="G18" s="35"/>
      <c r="H18" s="107">
        <f t="shared" si="3"/>
        <v>0</v>
      </c>
      <c r="I18" s="104" t="s">
        <v>49</v>
      </c>
      <c r="J18" s="33"/>
      <c r="K18" s="76"/>
      <c r="L18" s="92">
        <f t="shared" si="2"/>
        <v>0</v>
      </c>
    </row>
    <row r="19" spans="1:15" ht="38.65" customHeight="1" thickTop="1" thickBot="1">
      <c r="A19" s="80"/>
      <c r="B19" s="81"/>
      <c r="C19" s="81"/>
      <c r="D19" s="81"/>
      <c r="E19" s="224" t="s">
        <v>50</v>
      </c>
      <c r="F19" s="225"/>
      <c r="G19" s="226"/>
      <c r="H19" s="82">
        <f>SUM(H16:H18)</f>
        <v>0</v>
      </c>
      <c r="I19" s="83"/>
      <c r="J19" s="84"/>
    </row>
    <row r="20" spans="1:15" ht="15" customHeight="1" thickTop="1">
      <c r="C20" s="85"/>
    </row>
    <row r="21" spans="1:15" s="52" customFormat="1" ht="19.899999999999999" customHeight="1">
      <c r="A21" s="49" t="s">
        <v>51</v>
      </c>
      <c r="B21" s="50"/>
      <c r="C21" s="51"/>
      <c r="D21" s="50"/>
      <c r="E21" s="50"/>
      <c r="F21" s="50"/>
      <c r="I21" s="53"/>
      <c r="J21" s="53"/>
      <c r="L21" s="54"/>
      <c r="N21" s="54"/>
      <c r="O21" s="54"/>
    </row>
    <row r="22" spans="1:15" ht="14.25" customHeight="1" thickBot="1">
      <c r="C22" s="85"/>
    </row>
    <row r="23" spans="1:15" ht="36" customHeight="1" thickTop="1" thickBot="1">
      <c r="A23" s="60" t="s">
        <v>19</v>
      </c>
      <c r="B23" s="61" t="s">
        <v>20</v>
      </c>
      <c r="C23" s="62" t="s">
        <v>21</v>
      </c>
      <c r="D23" s="61" t="s">
        <v>22</v>
      </c>
      <c r="E23" s="61" t="s">
        <v>23</v>
      </c>
      <c r="F23" s="61" t="s">
        <v>24</v>
      </c>
      <c r="G23" s="61" t="s">
        <v>52</v>
      </c>
      <c r="H23" s="61" t="s">
        <v>26</v>
      </c>
      <c r="I23" s="61" t="s">
        <v>27</v>
      </c>
      <c r="J23" s="61" t="s">
        <v>28</v>
      </c>
      <c r="L23" s="64" t="s">
        <v>29</v>
      </c>
      <c r="M23" s="65"/>
      <c r="N23" s="66" t="s">
        <v>30</v>
      </c>
      <c r="O23" s="67" t="str">
        <f>IF(PRODUCT(L24:L29)=1,"מולאו כל השדות","טבלה לא תקינה - לא מולאו כל שדות החובה")</f>
        <v>טבלה לא תקינה - לא מולאו כל שדות החובה</v>
      </c>
    </row>
    <row r="24" spans="1:15" ht="58.9" thickTop="1" thickBot="1">
      <c r="A24" s="68">
        <v>2.4</v>
      </c>
      <c r="B24" s="108" t="s">
        <v>53</v>
      </c>
      <c r="C24" s="109" t="s">
        <v>54</v>
      </c>
      <c r="D24" s="71" t="s">
        <v>55</v>
      </c>
      <c r="E24" s="72" t="s">
        <v>56</v>
      </c>
      <c r="F24" s="73">
        <v>1</v>
      </c>
      <c r="G24" s="33"/>
      <c r="H24" s="74">
        <f t="shared" ref="H24:H29" si="4">G24*F24</f>
        <v>0</v>
      </c>
      <c r="I24" s="75" t="s">
        <v>57</v>
      </c>
      <c r="J24" s="33"/>
      <c r="L24" s="92">
        <f>IF(AND(G24&gt;0,J24&lt;&gt;""),1,0)</f>
        <v>0</v>
      </c>
      <c r="M24" s="93"/>
      <c r="N24" s="94"/>
      <c r="O24" s="95"/>
    </row>
    <row r="25" spans="1:15" ht="44.45" thickTop="1" thickBot="1">
      <c r="A25" s="110"/>
      <c r="B25" s="111"/>
      <c r="C25" s="112" t="s">
        <v>58</v>
      </c>
      <c r="D25" s="113" t="s">
        <v>59</v>
      </c>
      <c r="E25" s="114" t="s">
        <v>60</v>
      </c>
      <c r="F25" s="115">
        <v>1</v>
      </c>
      <c r="G25" s="39"/>
      <c r="H25" s="116">
        <f t="shared" si="4"/>
        <v>0</v>
      </c>
      <c r="I25" s="117" t="s">
        <v>61</v>
      </c>
      <c r="J25" s="33"/>
      <c r="L25" s="92">
        <f t="shared" ref="L25:L29" si="5">IF(AND(G25&gt;0,J25&lt;&gt;""),1,0)</f>
        <v>0</v>
      </c>
      <c r="M25" s="93"/>
      <c r="N25" s="94"/>
      <c r="O25" s="95"/>
    </row>
    <row r="26" spans="1:15" ht="44.45" thickTop="1" thickBot="1">
      <c r="A26" s="110"/>
      <c r="B26" s="111"/>
      <c r="C26" s="118" t="s">
        <v>62</v>
      </c>
      <c r="D26" s="119" t="s">
        <v>63</v>
      </c>
      <c r="E26" s="120" t="s">
        <v>64</v>
      </c>
      <c r="F26" s="121">
        <v>138</v>
      </c>
      <c r="G26" s="41"/>
      <c r="H26" s="122">
        <f t="shared" si="4"/>
        <v>0</v>
      </c>
      <c r="I26" s="97" t="s">
        <v>65</v>
      </c>
      <c r="J26" s="33"/>
      <c r="L26" s="92">
        <f t="shared" si="5"/>
        <v>0</v>
      </c>
      <c r="M26" s="78"/>
      <c r="N26" s="78"/>
      <c r="O26" s="78"/>
    </row>
    <row r="27" spans="1:15" ht="58.9" thickTop="1" thickBot="1">
      <c r="A27" s="123">
        <v>2.5</v>
      </c>
      <c r="B27" s="124" t="s">
        <v>66</v>
      </c>
      <c r="C27" s="125" t="s">
        <v>67</v>
      </c>
      <c r="D27" s="126" t="s">
        <v>68</v>
      </c>
      <c r="E27" s="127" t="s">
        <v>56</v>
      </c>
      <c r="F27" s="68">
        <v>1</v>
      </c>
      <c r="G27" s="34"/>
      <c r="H27" s="128">
        <f t="shared" si="4"/>
        <v>0</v>
      </c>
      <c r="I27" s="69" t="s">
        <v>69</v>
      </c>
      <c r="J27" s="33"/>
      <c r="L27" s="92">
        <f t="shared" si="5"/>
        <v>0</v>
      </c>
      <c r="M27" s="78"/>
      <c r="N27" s="78"/>
      <c r="O27" s="78"/>
    </row>
    <row r="28" spans="1:15" ht="44.45" thickTop="1" thickBot="1">
      <c r="A28" s="129"/>
      <c r="B28" s="130"/>
      <c r="C28" s="131" t="s">
        <v>70</v>
      </c>
      <c r="D28" s="132" t="s">
        <v>71</v>
      </c>
      <c r="E28" s="133" t="s">
        <v>60</v>
      </c>
      <c r="F28" s="134">
        <v>1</v>
      </c>
      <c r="G28" s="42"/>
      <c r="H28" s="135">
        <f t="shared" si="4"/>
        <v>0</v>
      </c>
      <c r="I28" s="136" t="s">
        <v>72</v>
      </c>
      <c r="J28" s="33"/>
      <c r="L28" s="92">
        <f t="shared" si="5"/>
        <v>0</v>
      </c>
      <c r="M28" s="78"/>
      <c r="N28" s="78"/>
      <c r="O28" s="78"/>
    </row>
    <row r="29" spans="1:15" ht="30" thickTop="1" thickBot="1">
      <c r="A29" s="137"/>
      <c r="B29" s="138"/>
      <c r="C29" s="139" t="s">
        <v>73</v>
      </c>
      <c r="D29" s="140" t="s">
        <v>74</v>
      </c>
      <c r="E29" s="141" t="s">
        <v>75</v>
      </c>
      <c r="F29" s="137">
        <v>1</v>
      </c>
      <c r="G29" s="30"/>
      <c r="H29" s="142">
        <f t="shared" si="4"/>
        <v>0</v>
      </c>
      <c r="I29" s="138" t="s">
        <v>69</v>
      </c>
      <c r="J29" s="33"/>
      <c r="L29" s="92">
        <f t="shared" si="5"/>
        <v>0</v>
      </c>
    </row>
    <row r="30" spans="1:15" ht="34.9" customHeight="1" thickTop="1" thickBot="1">
      <c r="A30" s="80"/>
      <c r="B30" s="81"/>
      <c r="C30" s="81"/>
      <c r="D30" s="81"/>
      <c r="E30" s="224" t="s">
        <v>76</v>
      </c>
      <c r="F30" s="225"/>
      <c r="G30" s="226"/>
      <c r="H30" s="82">
        <f>SUM(H24:H29)</f>
        <v>0</v>
      </c>
      <c r="I30" s="83"/>
      <c r="J30" s="84"/>
    </row>
    <row r="31" spans="1:15" ht="14.25" customHeight="1" thickTop="1">
      <c r="C31" s="85"/>
    </row>
    <row r="32" spans="1:15" s="52" customFormat="1" ht="19.899999999999999" customHeight="1">
      <c r="A32" s="49" t="s">
        <v>77</v>
      </c>
      <c r="B32" s="50"/>
      <c r="C32" s="51"/>
      <c r="D32" s="50"/>
      <c r="E32" s="50"/>
      <c r="F32" s="50"/>
      <c r="I32" s="53"/>
      <c r="J32" s="53"/>
      <c r="L32" s="54"/>
      <c r="N32" s="54"/>
      <c r="O32" s="54"/>
    </row>
    <row r="33" spans="1:15" ht="14.25" customHeight="1" thickBot="1">
      <c r="C33" s="85"/>
    </row>
    <row r="34" spans="1:15" ht="36" customHeight="1" thickTop="1" thickBot="1">
      <c r="A34" s="60" t="s">
        <v>19</v>
      </c>
      <c r="B34" s="61" t="s">
        <v>20</v>
      </c>
      <c r="C34" s="62" t="s">
        <v>21</v>
      </c>
      <c r="D34" s="61" t="s">
        <v>22</v>
      </c>
      <c r="E34" s="61" t="s">
        <v>23</v>
      </c>
      <c r="F34" s="61" t="s">
        <v>24</v>
      </c>
      <c r="G34" s="61" t="s">
        <v>52</v>
      </c>
      <c r="H34" s="61" t="s">
        <v>26</v>
      </c>
      <c r="I34" s="61" t="s">
        <v>27</v>
      </c>
      <c r="J34" s="61" t="s">
        <v>28</v>
      </c>
      <c r="L34" s="64" t="s">
        <v>29</v>
      </c>
      <c r="M34" s="65"/>
      <c r="N34" s="66" t="s">
        <v>30</v>
      </c>
      <c r="O34" s="67" t="str">
        <f>IF(PRODUCT(L35:L40)=1,"מולאו כל השדות","טבלה לא תקינה - לא מולאו כל שדות החובה")</f>
        <v>טבלה לא תקינה - לא מולאו כל שדות החובה</v>
      </c>
    </row>
    <row r="35" spans="1:15" ht="44.45" thickTop="1" thickBot="1">
      <c r="A35" s="143">
        <v>2.6</v>
      </c>
      <c r="B35" s="108" t="s">
        <v>78</v>
      </c>
      <c r="C35" s="144" t="s">
        <v>32</v>
      </c>
      <c r="D35" s="145" t="s">
        <v>79</v>
      </c>
      <c r="E35" s="72" t="s">
        <v>80</v>
      </c>
      <c r="F35" s="73">
        <v>1</v>
      </c>
      <c r="G35" s="33"/>
      <c r="H35" s="74">
        <f t="shared" ref="H35:H38" si="6">G35*F35</f>
        <v>0</v>
      </c>
      <c r="I35" s="75" t="s">
        <v>81</v>
      </c>
      <c r="J35" s="73" t="s">
        <v>82</v>
      </c>
      <c r="L35" s="92">
        <f t="shared" ref="L35:L40" si="7">IF(G35&gt;0,1,0)</f>
        <v>0</v>
      </c>
      <c r="M35" s="93"/>
      <c r="N35" s="94"/>
      <c r="O35" s="95"/>
    </row>
    <row r="36" spans="1:15" ht="70.150000000000006" thickTop="1" thickBot="1">
      <c r="A36" s="143">
        <v>2.7</v>
      </c>
      <c r="B36" s="108" t="s">
        <v>83</v>
      </c>
      <c r="C36" s="146" t="s">
        <v>84</v>
      </c>
      <c r="D36" s="147" t="s">
        <v>85</v>
      </c>
      <c r="E36" s="148" t="s">
        <v>86</v>
      </c>
      <c r="F36" s="149">
        <v>252</v>
      </c>
      <c r="G36" s="45"/>
      <c r="H36" s="150">
        <f t="shared" si="6"/>
        <v>0</v>
      </c>
      <c r="I36" s="151" t="s">
        <v>87</v>
      </c>
      <c r="J36" s="149" t="s">
        <v>82</v>
      </c>
      <c r="L36" s="92">
        <f t="shared" si="7"/>
        <v>0</v>
      </c>
      <c r="M36" s="93"/>
      <c r="N36" s="65"/>
      <c r="O36" s="95"/>
    </row>
    <row r="37" spans="1:15" ht="70.150000000000006" thickTop="1" thickBot="1">
      <c r="A37" s="152"/>
      <c r="B37" s="111"/>
      <c r="C37" s="153" t="s">
        <v>88</v>
      </c>
      <c r="D37" s="154" t="s">
        <v>89</v>
      </c>
      <c r="E37" s="148" t="s">
        <v>86</v>
      </c>
      <c r="F37" s="155">
        <v>238</v>
      </c>
      <c r="G37" s="45"/>
      <c r="H37" s="156">
        <f t="shared" si="6"/>
        <v>0</v>
      </c>
      <c r="I37" s="151" t="s">
        <v>90</v>
      </c>
      <c r="J37" s="155" t="s">
        <v>82</v>
      </c>
      <c r="L37" s="92">
        <f t="shared" si="7"/>
        <v>0</v>
      </c>
      <c r="M37" s="93"/>
      <c r="N37" s="65"/>
      <c r="O37" s="94"/>
    </row>
    <row r="38" spans="1:15" ht="70.150000000000006" thickTop="1" thickBot="1">
      <c r="A38" s="152"/>
      <c r="B38" s="111"/>
      <c r="C38" s="153" t="s">
        <v>91</v>
      </c>
      <c r="D38" s="154" t="s">
        <v>92</v>
      </c>
      <c r="E38" s="114" t="s">
        <v>86</v>
      </c>
      <c r="F38" s="155">
        <v>79</v>
      </c>
      <c r="G38" s="45"/>
      <c r="H38" s="156">
        <f t="shared" si="6"/>
        <v>0</v>
      </c>
      <c r="I38" s="151" t="s">
        <v>93</v>
      </c>
      <c r="J38" s="149" t="s">
        <v>82</v>
      </c>
      <c r="L38" s="92"/>
      <c r="M38" s="93"/>
      <c r="N38" s="65"/>
      <c r="O38" s="94"/>
    </row>
    <row r="39" spans="1:15" ht="70.150000000000006" thickTop="1" thickBot="1">
      <c r="A39" s="157"/>
      <c r="B39" s="158"/>
      <c r="C39" s="159" t="s">
        <v>94</v>
      </c>
      <c r="D39" s="160" t="s">
        <v>95</v>
      </c>
      <c r="E39" s="114" t="s">
        <v>86</v>
      </c>
      <c r="F39" s="161">
        <v>120</v>
      </c>
      <c r="G39" s="45"/>
      <c r="H39" s="101">
        <f t="shared" ref="H39:H40" si="8">G39*F39</f>
        <v>0</v>
      </c>
      <c r="I39" s="151" t="s">
        <v>96</v>
      </c>
      <c r="J39" s="115" t="s">
        <v>82</v>
      </c>
      <c r="L39" s="92">
        <f t="shared" si="7"/>
        <v>0</v>
      </c>
      <c r="N39" s="65"/>
    </row>
    <row r="40" spans="1:15" ht="73.150000000000006" thickTop="1" thickBot="1">
      <c r="A40" s="162">
        <v>2.8</v>
      </c>
      <c r="B40" s="163" t="s">
        <v>97</v>
      </c>
      <c r="C40" s="144" t="s">
        <v>32</v>
      </c>
      <c r="D40" s="163" t="s">
        <v>98</v>
      </c>
      <c r="E40" s="164" t="s">
        <v>99</v>
      </c>
      <c r="F40" s="165">
        <v>71229</v>
      </c>
      <c r="G40" s="35"/>
      <c r="H40" s="107">
        <f t="shared" si="8"/>
        <v>0</v>
      </c>
      <c r="I40" s="166" t="s">
        <v>100</v>
      </c>
      <c r="J40" s="73" t="s">
        <v>82</v>
      </c>
      <c r="L40" s="92">
        <f t="shared" si="7"/>
        <v>0</v>
      </c>
    </row>
    <row r="41" spans="1:15" ht="40.15" customHeight="1" thickTop="1" thickBot="1">
      <c r="C41" s="85"/>
      <c r="E41" s="224" t="s">
        <v>101</v>
      </c>
      <c r="F41" s="225"/>
      <c r="G41" s="226"/>
      <c r="H41" s="167">
        <f>SUM(H35:H40)</f>
        <v>0</v>
      </c>
    </row>
    <row r="42" spans="1:15" ht="16.5" customHeight="1" thickTop="1">
      <c r="C42" s="85"/>
    </row>
    <row r="43" spans="1:15" ht="16.5" customHeight="1">
      <c r="C43" s="85"/>
    </row>
    <row r="44" spans="1:15" ht="16.5" customHeight="1">
      <c r="C44" s="85"/>
    </row>
    <row r="45" spans="1:15" ht="16.5" customHeight="1">
      <c r="C45" s="85"/>
    </row>
    <row r="46" spans="1:15" ht="16.5" customHeight="1">
      <c r="C46" s="85"/>
    </row>
    <row r="47" spans="1:15" ht="16.5" customHeight="1">
      <c r="C47" s="85"/>
    </row>
    <row r="48" spans="1:15" ht="16.5" customHeight="1">
      <c r="C48" s="85"/>
    </row>
    <row r="49" spans="3:3" ht="16.5" customHeight="1">
      <c r="C49" s="85"/>
    </row>
    <row r="50" spans="3:3" ht="16.5" customHeight="1">
      <c r="C50" s="85"/>
    </row>
    <row r="51" spans="3:3" ht="16.5" customHeight="1">
      <c r="C51" s="85"/>
    </row>
    <row r="52" spans="3:3" ht="16.5" customHeight="1">
      <c r="C52" s="85"/>
    </row>
    <row r="53" spans="3:3" ht="16.5" customHeight="1">
      <c r="C53" s="85"/>
    </row>
    <row r="54" spans="3:3" ht="16.5" customHeight="1">
      <c r="C54" s="85"/>
    </row>
    <row r="55" spans="3:3" ht="16.5" customHeight="1">
      <c r="C55" s="85"/>
    </row>
    <row r="56" spans="3:3" ht="16.5" customHeight="1">
      <c r="C56" s="85"/>
    </row>
    <row r="57" spans="3:3" ht="16.5" customHeight="1">
      <c r="C57" s="85"/>
    </row>
    <row r="58" spans="3:3" ht="16.5" customHeight="1">
      <c r="C58" s="85"/>
    </row>
    <row r="59" spans="3:3" ht="16.5" customHeight="1">
      <c r="C59" s="85"/>
    </row>
    <row r="60" spans="3:3" ht="16.5" customHeight="1">
      <c r="C60" s="85"/>
    </row>
    <row r="61" spans="3:3" ht="16.5" customHeight="1">
      <c r="C61" s="85"/>
    </row>
    <row r="62" spans="3:3" ht="16.5" customHeight="1">
      <c r="C62" s="85"/>
    </row>
    <row r="63" spans="3:3" ht="16.5" customHeight="1">
      <c r="C63" s="85"/>
    </row>
    <row r="64" spans="3:3" ht="16.5" customHeight="1">
      <c r="C64" s="85"/>
    </row>
    <row r="65" spans="3:3" ht="16.5" customHeight="1">
      <c r="C65" s="85"/>
    </row>
    <row r="66" spans="3:3" ht="16.5" customHeight="1">
      <c r="C66" s="85"/>
    </row>
    <row r="67" spans="3:3" ht="16.5" customHeight="1">
      <c r="C67" s="85"/>
    </row>
    <row r="68" spans="3:3" ht="16.5" customHeight="1">
      <c r="C68" s="85"/>
    </row>
    <row r="69" spans="3:3" ht="16.5" customHeight="1">
      <c r="C69" s="85"/>
    </row>
    <row r="70" spans="3:3" ht="16.5" customHeight="1">
      <c r="C70" s="85"/>
    </row>
    <row r="71" spans="3:3" ht="16.5" customHeight="1">
      <c r="C71" s="85"/>
    </row>
    <row r="72" spans="3:3" ht="16.5" customHeight="1">
      <c r="C72" s="85"/>
    </row>
    <row r="73" spans="3:3" ht="16.5" customHeight="1">
      <c r="C73" s="85"/>
    </row>
    <row r="74" spans="3:3" ht="16.5" customHeight="1">
      <c r="C74" s="85"/>
    </row>
    <row r="75" spans="3:3" ht="16.5" customHeight="1">
      <c r="C75" s="85"/>
    </row>
    <row r="76" spans="3:3" ht="16.5" customHeight="1">
      <c r="C76" s="85"/>
    </row>
    <row r="77" spans="3:3" ht="16.5" customHeight="1">
      <c r="C77" s="85"/>
    </row>
    <row r="78" spans="3:3" ht="16.5" customHeight="1">
      <c r="C78" s="85"/>
    </row>
    <row r="79" spans="3:3" ht="16.5" customHeight="1">
      <c r="C79" s="85"/>
    </row>
    <row r="80" spans="3:3" ht="16.5" customHeight="1">
      <c r="C80" s="85"/>
    </row>
    <row r="81" spans="3:3" ht="16.5" customHeight="1">
      <c r="C81" s="85"/>
    </row>
    <row r="82" spans="3:3" ht="16.5" customHeight="1">
      <c r="C82" s="85"/>
    </row>
    <row r="83" spans="3:3" ht="16.5" customHeight="1">
      <c r="C83" s="85"/>
    </row>
    <row r="84" spans="3:3" ht="16.5" customHeight="1">
      <c r="C84" s="85"/>
    </row>
    <row r="85" spans="3:3" ht="16.5" customHeight="1">
      <c r="C85" s="85"/>
    </row>
    <row r="86" spans="3:3" ht="16.5" customHeight="1">
      <c r="C86" s="85"/>
    </row>
    <row r="87" spans="3:3" ht="16.5" customHeight="1">
      <c r="C87" s="85"/>
    </row>
    <row r="88" spans="3:3" ht="16.5" customHeight="1">
      <c r="C88" s="85"/>
    </row>
    <row r="89" spans="3:3" ht="16.5" customHeight="1">
      <c r="C89" s="85"/>
    </row>
    <row r="90" spans="3:3" ht="16.5" customHeight="1">
      <c r="C90" s="85"/>
    </row>
    <row r="91" spans="3:3" ht="16.5" customHeight="1">
      <c r="C91" s="85"/>
    </row>
    <row r="92" spans="3:3" ht="16.5" customHeight="1">
      <c r="C92" s="85"/>
    </row>
    <row r="93" spans="3:3" ht="16.5" customHeight="1">
      <c r="C93" s="85"/>
    </row>
    <row r="94" spans="3:3" ht="16.5" customHeight="1">
      <c r="C94" s="85"/>
    </row>
    <row r="95" spans="3:3" ht="16.5" customHeight="1">
      <c r="C95" s="85"/>
    </row>
    <row r="96" spans="3:3" ht="16.5" customHeight="1">
      <c r="C96" s="85"/>
    </row>
    <row r="97" spans="3:3" ht="16.5" customHeight="1">
      <c r="C97" s="85"/>
    </row>
    <row r="98" spans="3:3" ht="16.5" customHeight="1">
      <c r="C98" s="85"/>
    </row>
    <row r="99" spans="3:3" ht="16.5" customHeight="1">
      <c r="C99" s="85"/>
    </row>
    <row r="100" spans="3:3" ht="16.5" customHeight="1">
      <c r="C100" s="85"/>
    </row>
    <row r="101" spans="3:3" ht="16.5" customHeight="1">
      <c r="C101" s="85"/>
    </row>
    <row r="102" spans="3:3" ht="16.5" customHeight="1">
      <c r="C102" s="85"/>
    </row>
    <row r="103" spans="3:3" ht="16.5" customHeight="1">
      <c r="C103" s="85"/>
    </row>
    <row r="104" spans="3:3" ht="16.5" customHeight="1">
      <c r="C104" s="85"/>
    </row>
    <row r="105" spans="3:3" ht="16.5" customHeight="1">
      <c r="C105" s="85"/>
    </row>
    <row r="106" spans="3:3" ht="16.5" customHeight="1">
      <c r="C106" s="85"/>
    </row>
    <row r="107" spans="3:3" ht="16.5" customHeight="1">
      <c r="C107" s="85"/>
    </row>
    <row r="108" spans="3:3" ht="16.5" customHeight="1">
      <c r="C108" s="85"/>
    </row>
    <row r="109" spans="3:3" ht="16.5" customHeight="1">
      <c r="C109" s="85"/>
    </row>
    <row r="110" spans="3:3" ht="16.5" customHeight="1">
      <c r="C110" s="85"/>
    </row>
    <row r="111" spans="3:3" ht="16.5" customHeight="1">
      <c r="C111" s="85"/>
    </row>
    <row r="112" spans="3:3" ht="16.5" customHeight="1">
      <c r="C112" s="85"/>
    </row>
    <row r="113" spans="3:3" ht="16.5" customHeight="1">
      <c r="C113" s="85"/>
    </row>
    <row r="114" spans="3:3" ht="16.5" customHeight="1">
      <c r="C114" s="85"/>
    </row>
    <row r="115" spans="3:3" ht="16.5" customHeight="1">
      <c r="C115" s="85"/>
    </row>
    <row r="116" spans="3:3" ht="16.5" customHeight="1">
      <c r="C116" s="85"/>
    </row>
    <row r="117" spans="3:3" ht="16.5" customHeight="1">
      <c r="C117" s="85"/>
    </row>
    <row r="118" spans="3:3" ht="16.5" customHeight="1">
      <c r="C118" s="85"/>
    </row>
    <row r="119" spans="3:3" ht="16.5" customHeight="1">
      <c r="C119" s="85"/>
    </row>
    <row r="120" spans="3:3" ht="16.5" customHeight="1">
      <c r="C120" s="85"/>
    </row>
    <row r="121" spans="3:3" ht="16.5" customHeight="1">
      <c r="C121" s="85"/>
    </row>
    <row r="122" spans="3:3" ht="16.5" customHeight="1">
      <c r="C122" s="85"/>
    </row>
    <row r="123" spans="3:3" ht="16.5" customHeight="1">
      <c r="C123" s="85"/>
    </row>
    <row r="124" spans="3:3" ht="16.5" customHeight="1">
      <c r="C124" s="85"/>
    </row>
    <row r="125" spans="3:3" ht="16.5" customHeight="1">
      <c r="C125" s="85"/>
    </row>
    <row r="126" spans="3:3" ht="16.5" customHeight="1">
      <c r="C126" s="85"/>
    </row>
    <row r="127" spans="3:3" ht="16.5" customHeight="1">
      <c r="C127" s="85"/>
    </row>
    <row r="128" spans="3:3" ht="16.5" customHeight="1">
      <c r="C128" s="85"/>
    </row>
    <row r="129" spans="3:3" ht="16.5" customHeight="1">
      <c r="C129" s="85"/>
    </row>
    <row r="130" spans="3:3" ht="16.5" customHeight="1">
      <c r="C130" s="85"/>
    </row>
    <row r="131" spans="3:3" ht="16.5" customHeight="1">
      <c r="C131" s="85"/>
    </row>
    <row r="132" spans="3:3" ht="16.5" customHeight="1">
      <c r="C132" s="85"/>
    </row>
    <row r="133" spans="3:3" ht="16.5" customHeight="1">
      <c r="C133" s="85"/>
    </row>
    <row r="134" spans="3:3" ht="16.5" customHeight="1">
      <c r="C134" s="85"/>
    </row>
    <row r="135" spans="3:3" ht="16.5" customHeight="1">
      <c r="C135" s="85"/>
    </row>
    <row r="136" spans="3:3" ht="16.5" customHeight="1">
      <c r="C136" s="85"/>
    </row>
    <row r="137" spans="3:3" ht="16.5" customHeight="1">
      <c r="C137" s="85"/>
    </row>
    <row r="138" spans="3:3" ht="16.5" customHeight="1">
      <c r="C138" s="85"/>
    </row>
    <row r="139" spans="3:3" ht="16.5" customHeight="1">
      <c r="C139" s="85"/>
    </row>
    <row r="140" spans="3:3" ht="16.5" customHeight="1">
      <c r="C140" s="85"/>
    </row>
    <row r="141" spans="3:3" ht="16.5" customHeight="1">
      <c r="C141" s="85"/>
    </row>
    <row r="142" spans="3:3" ht="16.5" customHeight="1">
      <c r="C142" s="85"/>
    </row>
    <row r="143" spans="3:3" ht="16.5" customHeight="1">
      <c r="C143" s="85"/>
    </row>
    <row r="144" spans="3:3" ht="16.5" customHeight="1">
      <c r="C144" s="85"/>
    </row>
    <row r="145" spans="3:3" ht="16.5" customHeight="1">
      <c r="C145" s="85"/>
    </row>
    <row r="146" spans="3:3" ht="16.5" customHeight="1">
      <c r="C146" s="85"/>
    </row>
    <row r="147" spans="3:3" ht="16.5" customHeight="1">
      <c r="C147" s="85"/>
    </row>
    <row r="148" spans="3:3" ht="16.5" customHeight="1">
      <c r="C148" s="85"/>
    </row>
    <row r="149" spans="3:3" ht="16.5" customHeight="1">
      <c r="C149" s="85"/>
    </row>
    <row r="150" spans="3:3" ht="16.5" customHeight="1">
      <c r="C150" s="85"/>
    </row>
    <row r="151" spans="3:3" ht="16.5" customHeight="1">
      <c r="C151" s="85"/>
    </row>
    <row r="152" spans="3:3" ht="16.5" customHeight="1">
      <c r="C152" s="85"/>
    </row>
    <row r="153" spans="3:3" ht="16.5" customHeight="1">
      <c r="C153" s="85"/>
    </row>
    <row r="154" spans="3:3" ht="16.5" customHeight="1">
      <c r="C154" s="85"/>
    </row>
    <row r="155" spans="3:3" ht="16.5" customHeight="1">
      <c r="C155" s="85"/>
    </row>
    <row r="156" spans="3:3" ht="16.5" customHeight="1">
      <c r="C156" s="85"/>
    </row>
    <row r="157" spans="3:3" ht="16.5" customHeight="1">
      <c r="C157" s="85"/>
    </row>
    <row r="158" spans="3:3" ht="16.5" customHeight="1">
      <c r="C158" s="85"/>
    </row>
    <row r="159" spans="3:3" ht="16.5" customHeight="1">
      <c r="C159" s="85"/>
    </row>
    <row r="160" spans="3:3" ht="16.5" customHeight="1">
      <c r="C160" s="85"/>
    </row>
    <row r="161" spans="3:3" ht="16.5" customHeight="1">
      <c r="C161" s="85"/>
    </row>
    <row r="162" spans="3:3" ht="16.5" customHeight="1">
      <c r="C162" s="85"/>
    </row>
    <row r="163" spans="3:3" ht="16.5" customHeight="1">
      <c r="C163" s="85"/>
    </row>
    <row r="164" spans="3:3" ht="16.5" customHeight="1">
      <c r="C164" s="85"/>
    </row>
    <row r="165" spans="3:3" ht="16.5" customHeight="1">
      <c r="C165" s="85"/>
    </row>
    <row r="166" spans="3:3" ht="16.5" customHeight="1">
      <c r="C166" s="85"/>
    </row>
    <row r="167" spans="3:3" ht="14.25" customHeight="1">
      <c r="C167" s="85"/>
    </row>
    <row r="168" spans="3:3" ht="14.25" customHeight="1">
      <c r="C168" s="85"/>
    </row>
    <row r="169" spans="3:3" ht="14.25" customHeight="1">
      <c r="C169" s="85"/>
    </row>
    <row r="170" spans="3:3" ht="30.75" customHeight="1">
      <c r="C170" s="85"/>
    </row>
    <row r="171" spans="3:3" ht="14.25" customHeight="1">
      <c r="C171" s="85"/>
    </row>
    <row r="172" spans="3:3" ht="14.25" customHeight="1">
      <c r="C172" s="85"/>
    </row>
    <row r="173" spans="3:3" ht="14.25" customHeight="1">
      <c r="C173" s="85"/>
    </row>
    <row r="174" spans="3:3" ht="14.25" customHeight="1">
      <c r="C174" s="85"/>
    </row>
    <row r="175" spans="3:3" ht="14.25" customHeight="1">
      <c r="C175" s="85"/>
    </row>
    <row r="176" spans="3:3" ht="14.25" customHeight="1">
      <c r="C176" s="85"/>
    </row>
    <row r="177" spans="3:3" ht="14.25" customHeight="1">
      <c r="C177" s="85"/>
    </row>
    <row r="178" spans="3:3" ht="14.25" customHeight="1">
      <c r="C178" s="85"/>
    </row>
    <row r="179" spans="3:3" ht="14.25" customHeight="1">
      <c r="C179" s="85"/>
    </row>
    <row r="180" spans="3:3" ht="14.25" customHeight="1">
      <c r="C180" s="85"/>
    </row>
    <row r="181" spans="3:3" ht="14.25" customHeight="1">
      <c r="C181" s="85"/>
    </row>
    <row r="182" spans="3:3" ht="14.25" customHeight="1">
      <c r="C182" s="85"/>
    </row>
    <row r="183" spans="3:3" ht="14.25" customHeight="1">
      <c r="C183" s="85"/>
    </row>
    <row r="184" spans="3:3" ht="14.25" customHeight="1">
      <c r="C184" s="85"/>
    </row>
    <row r="185" spans="3:3" ht="14.25" customHeight="1">
      <c r="C185" s="85"/>
    </row>
    <row r="186" spans="3:3" ht="14.25" customHeight="1">
      <c r="C186" s="85"/>
    </row>
    <row r="187" spans="3:3" ht="14.25" customHeight="1">
      <c r="C187" s="85"/>
    </row>
    <row r="188" spans="3:3" ht="14.25" customHeight="1">
      <c r="C188" s="85"/>
    </row>
    <row r="189" spans="3:3" ht="14.25" customHeight="1">
      <c r="C189" s="85"/>
    </row>
    <row r="190" spans="3:3" ht="14.25" customHeight="1">
      <c r="C190" s="85"/>
    </row>
    <row r="191" spans="3:3" ht="14.25" customHeight="1">
      <c r="C191" s="85"/>
    </row>
    <row r="192" spans="3:3" ht="14.25" customHeight="1">
      <c r="C192" s="85"/>
    </row>
    <row r="193" spans="3:3" ht="14.25" customHeight="1">
      <c r="C193" s="85"/>
    </row>
    <row r="194" spans="3:3" ht="14.25" customHeight="1">
      <c r="C194" s="85"/>
    </row>
    <row r="195" spans="3:3" ht="30.75" customHeight="1">
      <c r="C195" s="85"/>
    </row>
    <row r="196" spans="3:3" ht="14.25" customHeight="1">
      <c r="C196" s="85"/>
    </row>
    <row r="197" spans="3:3" ht="14.25" customHeight="1">
      <c r="C197" s="85"/>
    </row>
    <row r="198" spans="3:3" ht="14.25" customHeight="1">
      <c r="C198" s="85"/>
    </row>
    <row r="199" spans="3:3" ht="14.25" customHeight="1">
      <c r="C199" s="85"/>
    </row>
    <row r="200" spans="3:3" ht="14.25" customHeight="1">
      <c r="C200" s="85"/>
    </row>
    <row r="201" spans="3:3" ht="14.25" customHeight="1">
      <c r="C201" s="85"/>
    </row>
    <row r="202" spans="3:3" ht="14.25" customHeight="1">
      <c r="C202" s="85"/>
    </row>
    <row r="203" spans="3:3" ht="14.25" customHeight="1">
      <c r="C203" s="85"/>
    </row>
    <row r="204" spans="3:3" ht="14.25" customHeight="1">
      <c r="C204" s="85"/>
    </row>
    <row r="205" spans="3:3" ht="14.25" customHeight="1">
      <c r="C205" s="85"/>
    </row>
    <row r="206" spans="3:3" ht="14.25" customHeight="1">
      <c r="C206" s="85"/>
    </row>
    <row r="207" spans="3:3" ht="14.25" customHeight="1">
      <c r="C207" s="85"/>
    </row>
    <row r="208" spans="3:3" ht="14.25" customHeight="1">
      <c r="C208" s="85"/>
    </row>
    <row r="209" spans="3:3" ht="14.25" customHeight="1">
      <c r="C209" s="85"/>
    </row>
    <row r="210" spans="3:3" ht="14.25" customHeight="1">
      <c r="C210" s="85"/>
    </row>
    <row r="211" spans="3:3" ht="14.25" customHeight="1">
      <c r="C211" s="85"/>
    </row>
    <row r="212" spans="3:3" ht="14.25" customHeight="1">
      <c r="C212" s="85"/>
    </row>
    <row r="213" spans="3:3" ht="14.25" customHeight="1">
      <c r="C213" s="85"/>
    </row>
    <row r="214" spans="3:3" ht="14.25" customHeight="1">
      <c r="C214" s="85"/>
    </row>
    <row r="215" spans="3:3" ht="16.5" customHeight="1">
      <c r="C215" s="85"/>
    </row>
    <row r="216" spans="3:3" ht="30.75" customHeight="1">
      <c r="C216" s="85"/>
    </row>
    <row r="217" spans="3:3" ht="15.75" customHeight="1">
      <c r="C217" s="85"/>
    </row>
    <row r="218" spans="3:3" ht="14.25" customHeight="1">
      <c r="C218" s="85"/>
    </row>
    <row r="219" spans="3:3" ht="14.25" customHeight="1">
      <c r="C219" s="85"/>
    </row>
    <row r="220" spans="3:3" ht="14.25" customHeight="1">
      <c r="C220" s="85"/>
    </row>
    <row r="221" spans="3:3" ht="14.25" customHeight="1">
      <c r="C221" s="85"/>
    </row>
    <row r="222" spans="3:3" ht="14.25" customHeight="1">
      <c r="C222" s="85"/>
    </row>
    <row r="223" spans="3:3" ht="14.25" customHeight="1">
      <c r="C223" s="85"/>
    </row>
    <row r="224" spans="3:3" ht="14.25" customHeight="1">
      <c r="C224" s="85"/>
    </row>
    <row r="225" spans="3:3" ht="14.25" customHeight="1">
      <c r="C225" s="85"/>
    </row>
    <row r="226" spans="3:3" ht="14.25" customHeight="1">
      <c r="C226" s="85"/>
    </row>
    <row r="227" spans="3:3" ht="14.25" customHeight="1">
      <c r="C227" s="85"/>
    </row>
    <row r="228" spans="3:3" ht="30.75" customHeight="1">
      <c r="C228" s="85"/>
    </row>
    <row r="229" spans="3:3" ht="14.25" customHeight="1">
      <c r="C229" s="85"/>
    </row>
    <row r="230" spans="3:3" ht="14.25" customHeight="1">
      <c r="C230" s="85"/>
    </row>
    <row r="231" spans="3:3" ht="14.25" customHeight="1">
      <c r="C231" s="85"/>
    </row>
    <row r="232" spans="3:3" ht="14.25" customHeight="1">
      <c r="C232" s="85"/>
    </row>
    <row r="233" spans="3:3" ht="14.25" customHeight="1">
      <c r="C233" s="85"/>
    </row>
    <row r="234" spans="3:3" ht="14.25" customHeight="1">
      <c r="C234" s="85"/>
    </row>
    <row r="235" spans="3:3" ht="14.25" customHeight="1">
      <c r="C235" s="85"/>
    </row>
    <row r="236" spans="3:3" ht="14.25" customHeight="1">
      <c r="C236" s="85"/>
    </row>
    <row r="237" spans="3:3" ht="14.25" customHeight="1">
      <c r="C237" s="85"/>
    </row>
    <row r="238" spans="3:3" ht="14.25" customHeight="1">
      <c r="C238" s="85"/>
    </row>
    <row r="239" spans="3:3" ht="14.25" customHeight="1">
      <c r="C239" s="85"/>
    </row>
    <row r="240" spans="3:3" hidden="1"/>
  </sheetData>
  <sheetProtection algorithmName="SHA-512" hashValue="nFX6VbwmXUe8sh0r8L9BNASnHGuj0XG5JD08ykPByziFQJHhTZfuP4eBG2IgaTY2zilBN8FjNSoLCMpX2HANTA==" saltValue="LMZkZMS80aj3a5gxrzgLwg==" spinCount="100000" sheet="1" insertColumns="0" insertRows="0" insertHyperlinks="0" deleteColumns="0" deleteRows="0" autoFilter="0" pivotTables="0"/>
  <mergeCells count="5">
    <mergeCell ref="A5:J5"/>
    <mergeCell ref="E41:G41"/>
    <mergeCell ref="E30:G30"/>
    <mergeCell ref="E19:G19"/>
    <mergeCell ref="E11:G11"/>
  </mergeCells>
  <conditionalFormatting sqref="O9">
    <cfRule type="cellIs" dxfId="23" priority="7" operator="equal">
      <formula>"טבלה לא תקינה - לא מולאו כל שדות החובה"</formula>
    </cfRule>
    <cfRule type="cellIs" dxfId="22" priority="8" operator="equal">
      <formula>"מולאו כל השדות"</formula>
    </cfRule>
  </conditionalFormatting>
  <conditionalFormatting sqref="O15:O17">
    <cfRule type="cellIs" dxfId="21" priority="1" operator="equal">
      <formula>"טבלה לא תקינה - לא מולאו כל שדות החובה"</formula>
    </cfRule>
    <cfRule type="cellIs" dxfId="20" priority="2" operator="equal">
      <formula>"מולאו כל השדות"</formula>
    </cfRule>
  </conditionalFormatting>
  <conditionalFormatting sqref="O23:O25">
    <cfRule type="cellIs" dxfId="19" priority="5" operator="equal">
      <formula>"טבלה לא תקינה - לא מולאו כל שדות החובה"</formula>
    </cfRule>
    <cfRule type="cellIs" dxfId="18" priority="6" operator="equal">
      <formula>"מולאו כל השדות"</formula>
    </cfRule>
  </conditionalFormatting>
  <conditionalFormatting sqref="O34:O38">
    <cfRule type="cellIs" dxfId="17" priority="3" operator="equal">
      <formula>"טבלה לא תקינה - לא מולאו כל שדות החובה"</formula>
    </cfRule>
    <cfRule type="cellIs" dxfId="16" priority="4" operator="equal">
      <formula>"מולאו כל השדות"</formula>
    </cfRule>
  </conditionalFormatting>
  <dataValidations count="7">
    <dataValidation type="whole" operator="greaterThan" allowBlank="1" showInputMessage="1" showErrorMessage="1" error="יש להזין מספר שלם גדול מ - 0" sqref="F24:F29 H24:H29 F36:F39 H36:H40" xr:uid="{EA1C955A-8D15-4366-9915-6600209305DF}">
      <formula1>0</formula1>
    </dataValidation>
    <dataValidation type="whole" operator="greaterThan" allowBlank="1" showInputMessage="1" showErrorMessage="1" error="יש להזין מספר שלם גדול מאפס" sqref="G16:G18 G24:G29 G10 G35 G40" xr:uid="{38237165-9252-4991-B90F-55176B0EB489}">
      <formula1>0</formula1>
    </dataValidation>
    <dataValidation type="list" allowBlank="1" showInputMessage="1" showErrorMessage="1" sqref="J10 J16:J18 J24:J29" xr:uid="{385254CD-43CC-4D71-9448-494C241F8EA9}">
      <formula1>"מדד המחירים לצרכן, אירו (Euro), דולר ארהב (USD)"</formula1>
    </dataValidation>
    <dataValidation type="whole" allowBlank="1" showInputMessage="1" showErrorMessage="1" error="יש להזין מספר שלם בין 1 ל 360 ש&quot;ח (שווי שתי יחידת IMAC)" sqref="G37" xr:uid="{56E39C2A-730D-437F-A448-CA53B80A1C7E}">
      <formula1>1</formula1>
      <formula2>360</formula2>
    </dataValidation>
    <dataValidation type="whole" allowBlank="1" showInputMessage="1" showErrorMessage="1" error="יש להזין מספר שלם בין 1 ל 180 ש&quot;ח (שווי יחידת IMAC אחת)" sqref="G36" xr:uid="{D6556696-A81B-43DF-9053-E11A9851C4FA}">
      <formula1>1</formula1>
      <formula2>180</formula2>
    </dataValidation>
    <dataValidation type="whole" allowBlank="1" showInputMessage="1" showErrorMessage="1" error="יש להזין מספר שלם בין 1 ל 540 ש&quot;ח (שווי שלוש יחידות IMAC)" sqref="G38" xr:uid="{9AD7B1BF-E8D5-4583-ADE0-18610638A4E0}">
      <formula1>1</formula1>
      <formula2>540</formula2>
    </dataValidation>
    <dataValidation type="whole" allowBlank="1" showInputMessage="1" showErrorMessage="1" error="יש להזין מספר שלם בין 1 ל 720 ש&quot;ח (שווי ארבע יחידות IMAC)" sqref="G39" xr:uid="{FD5571B5-3624-4A19-9E8A-D8C5EE952A72}">
      <formula1>1</formula1>
      <formula2>720</formula2>
    </dataValidation>
  </dataValidations>
  <printOptions horizontalCentered="1"/>
  <pageMargins left="0.70866141732283472" right="0.70866141732283472" top="0.74803149606299213" bottom="0.74803149606299213" header="0.31496062992125984" footer="0.31496062992125984"/>
  <pageSetup scale="43" fitToHeight="0" orientation="landscape" r:id="rId1"/>
  <rowBreaks count="2" manualBreakCount="2">
    <brk id="11" max="16383" man="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3:N34"/>
  <sheetViews>
    <sheetView rightToLeft="1" view="pageBreakPreview" topLeftCell="A14" zoomScale="70" zoomScaleNormal="123" zoomScaleSheetLayoutView="70" workbookViewId="0" xr3:uid="{44B22561-5205-5C8A-B808-2C70100D228F}">
      <selection activeCell="E32" sqref="E32"/>
    </sheetView>
  </sheetViews>
  <sheetFormatPr defaultRowHeight="14.45"/>
  <cols>
    <col min="1" max="1" width="6" style="169" customWidth="1"/>
    <col min="2" max="2" width="75.75" customWidth="1"/>
    <col min="3" max="3" width="22.75" customWidth="1"/>
    <col min="4" max="4" width="17.125" style="3" customWidth="1"/>
    <col min="5" max="5" width="21.375" style="3" customWidth="1"/>
    <col min="6" max="6" width="21.75" style="3" customWidth="1"/>
    <col min="7" max="7" width="45.625" customWidth="1"/>
    <col min="8" max="8" width="17.125" customWidth="1"/>
    <col min="9" max="9" width="1.25" hidden="1" customWidth="1"/>
    <col min="10" max="11" width="9" style="3" hidden="1" customWidth="1"/>
    <col min="12" max="12" width="1.25" customWidth="1"/>
    <col min="14" max="14" width="20.625" customWidth="1"/>
    <col min="15" max="15" width="0.875" customWidth="1"/>
  </cols>
  <sheetData>
    <row r="3" spans="1:14" s="7" customFormat="1" ht="21">
      <c r="A3" s="168"/>
    </row>
    <row r="4" spans="1:14" ht="15" thickBot="1"/>
    <row r="5" spans="1:14" s="22" customFormat="1" ht="30" customHeight="1" thickTop="1" thickBot="1">
      <c r="A5" s="227" t="s">
        <v>102</v>
      </c>
      <c r="B5" s="228"/>
      <c r="C5" s="228"/>
      <c r="D5" s="228"/>
      <c r="E5" s="228"/>
      <c r="F5" s="228"/>
      <c r="G5" s="228"/>
      <c r="H5" s="229"/>
      <c r="J5" s="170" t="s">
        <v>103</v>
      </c>
      <c r="K5" s="171">
        <f>PRODUCT(J14:J19)*PRODUCT(J25:J26)*J32</f>
        <v>0</v>
      </c>
      <c r="M5" s="172" t="s">
        <v>104</v>
      </c>
      <c r="N5" s="173" t="str">
        <f>IF(K5=1,"מולאו כל השדות","גיליון לא תקין - לא מולאו כל שדות החובה")</f>
        <v>גיליון לא תקין - לא מולאו כל שדות החובה</v>
      </c>
    </row>
    <row r="6" spans="1:14" s="22" customFormat="1" ht="16.5" customHeight="1">
      <c r="A6" s="230" t="s">
        <v>105</v>
      </c>
      <c r="B6" s="231"/>
      <c r="C6" s="231"/>
      <c r="D6" s="231"/>
      <c r="E6" s="231"/>
      <c r="F6" s="231"/>
      <c r="G6" s="231"/>
      <c r="H6" s="232"/>
      <c r="J6" s="174"/>
      <c r="K6" s="65"/>
      <c r="M6" s="175"/>
      <c r="N6" s="176"/>
    </row>
    <row r="7" spans="1:14" s="22" customFormat="1" ht="115.9" customHeight="1" thickBot="1">
      <c r="A7" s="233"/>
      <c r="B7" s="234"/>
      <c r="C7" s="234"/>
      <c r="D7" s="234"/>
      <c r="E7" s="234"/>
      <c r="F7" s="234"/>
      <c r="G7" s="234"/>
      <c r="H7" s="235"/>
      <c r="J7" s="174"/>
      <c r="K7" s="65"/>
      <c r="M7" s="175"/>
      <c r="N7" s="176"/>
    </row>
    <row r="8" spans="1:14" ht="15" thickTop="1"/>
    <row r="9" spans="1:14" s="22" customFormat="1" ht="30" customHeight="1">
      <c r="A9" s="168" t="s">
        <v>106</v>
      </c>
      <c r="B9" s="175"/>
      <c r="C9" s="175"/>
      <c r="D9" s="177"/>
      <c r="E9" s="177"/>
      <c r="F9" s="177"/>
      <c r="G9" s="175"/>
      <c r="H9" s="175"/>
      <c r="J9" s="174"/>
      <c r="K9" s="65"/>
      <c r="M9" s="175"/>
      <c r="N9" s="176"/>
    </row>
    <row r="10" spans="1:14" ht="15" thickBot="1"/>
    <row r="11" spans="1:14" s="183" customFormat="1" ht="34.9" customHeight="1" thickTop="1" thickBot="1">
      <c r="A11" s="178" t="s">
        <v>19</v>
      </c>
      <c r="B11" s="179" t="s">
        <v>107</v>
      </c>
      <c r="C11" s="61" t="s">
        <v>23</v>
      </c>
      <c r="D11" s="180" t="s">
        <v>24</v>
      </c>
      <c r="E11" s="181" t="s">
        <v>25</v>
      </c>
      <c r="F11" s="180" t="s">
        <v>108</v>
      </c>
      <c r="G11" s="182" t="s">
        <v>109</v>
      </c>
      <c r="H11" s="61" t="s">
        <v>28</v>
      </c>
      <c r="J11" s="184" t="s">
        <v>110</v>
      </c>
      <c r="M11" s="185" t="s">
        <v>30</v>
      </c>
      <c r="N11" s="190" t="str">
        <f>IF(PRODUCT(J14:J19)=1,"מולאו כל השדות","טבלה לא תקינה - לא מולאו כל שדות החובה")</f>
        <v>טבלה לא תקינה - לא מולאו כל שדות החובה</v>
      </c>
    </row>
    <row r="12" spans="1:14" ht="34.5" customHeight="1" thickTop="1" thickBot="1">
      <c r="A12" s="36" t="s">
        <v>111</v>
      </c>
      <c r="B12" s="186" t="s">
        <v>112</v>
      </c>
      <c r="C12" s="187" t="s">
        <v>113</v>
      </c>
      <c r="D12" s="187" t="s">
        <v>113</v>
      </c>
      <c r="E12" s="187" t="s">
        <v>113</v>
      </c>
      <c r="F12" s="164" t="s">
        <v>114</v>
      </c>
      <c r="G12" s="188" t="s">
        <v>115</v>
      </c>
      <c r="H12" s="187" t="s">
        <v>113</v>
      </c>
      <c r="J12" s="189"/>
      <c r="K12"/>
      <c r="M12" s="185" t="s">
        <v>116</v>
      </c>
      <c r="N12" s="190" t="str">
        <f>IF(AND(F20&gt;=9024000,F20&lt;=12960000),"עלות בטווח המותר","עלות מחוץ לטווח המותר")</f>
        <v>עלות מחוץ לטווח המותר</v>
      </c>
    </row>
    <row r="13" spans="1:14" ht="28.5" customHeight="1" thickBot="1">
      <c r="A13" s="36" t="s">
        <v>117</v>
      </c>
      <c r="B13" s="186" t="s">
        <v>118</v>
      </c>
      <c r="C13" s="187" t="s">
        <v>113</v>
      </c>
      <c r="D13" s="187" t="s">
        <v>113</v>
      </c>
      <c r="E13" s="187" t="s">
        <v>113</v>
      </c>
      <c r="F13" s="164" t="s">
        <v>114</v>
      </c>
      <c r="G13" s="188" t="s">
        <v>119</v>
      </c>
      <c r="H13" s="187" t="s">
        <v>113</v>
      </c>
      <c r="J13" s="189"/>
      <c r="K13"/>
    </row>
    <row r="14" spans="1:14" ht="244.15" customHeight="1" thickTop="1" thickBot="1">
      <c r="A14" s="36" t="s">
        <v>120</v>
      </c>
      <c r="B14" s="186" t="s">
        <v>121</v>
      </c>
      <c r="C14" s="114" t="s">
        <v>122</v>
      </c>
      <c r="D14" s="114">
        <v>1</v>
      </c>
      <c r="E14" s="47"/>
      <c r="F14" s="191">
        <f t="shared" ref="F14:F19" si="0">E14*D14</f>
        <v>0</v>
      </c>
      <c r="G14" s="188" t="s">
        <v>123</v>
      </c>
      <c r="H14" s="73" t="s">
        <v>82</v>
      </c>
      <c r="J14" s="77">
        <f t="shared" ref="J14:J19" si="1">IF(F14&gt;0,1,0)</f>
        <v>0</v>
      </c>
      <c r="K14"/>
    </row>
    <row r="15" spans="1:14" ht="132" customHeight="1" thickTop="1" thickBot="1">
      <c r="A15" s="36" t="s">
        <v>124</v>
      </c>
      <c r="B15" s="186" t="s">
        <v>125</v>
      </c>
      <c r="C15" s="164" t="s">
        <v>126</v>
      </c>
      <c r="D15" s="165">
        <v>71229</v>
      </c>
      <c r="E15" s="44"/>
      <c r="F15" s="191">
        <f t="shared" si="0"/>
        <v>0</v>
      </c>
      <c r="G15" s="188" t="s">
        <v>127</v>
      </c>
      <c r="H15" s="73" t="s">
        <v>82</v>
      </c>
      <c r="J15" s="77">
        <f t="shared" si="1"/>
        <v>0</v>
      </c>
      <c r="K15"/>
    </row>
    <row r="16" spans="1:14" ht="28.15" customHeight="1" thickTop="1" thickBot="1">
      <c r="A16" s="36" t="s">
        <v>128</v>
      </c>
      <c r="B16" s="186" t="s">
        <v>129</v>
      </c>
      <c r="C16" s="114" t="s">
        <v>122</v>
      </c>
      <c r="D16" s="114">
        <v>1</v>
      </c>
      <c r="E16" s="44"/>
      <c r="F16" s="191">
        <f t="shared" si="0"/>
        <v>0</v>
      </c>
      <c r="G16" s="188" t="s">
        <v>130</v>
      </c>
      <c r="H16" s="73" t="s">
        <v>82</v>
      </c>
      <c r="J16" s="77">
        <f t="shared" si="1"/>
        <v>0</v>
      </c>
      <c r="K16"/>
    </row>
    <row r="17" spans="1:14" ht="28.15" customHeight="1" thickTop="1" thickBot="1">
      <c r="A17" s="36" t="s">
        <v>131</v>
      </c>
      <c r="B17" s="186" t="s">
        <v>132</v>
      </c>
      <c r="C17" s="114" t="s">
        <v>122</v>
      </c>
      <c r="D17" s="114">
        <v>1</v>
      </c>
      <c r="E17" s="44"/>
      <c r="F17" s="191">
        <f t="shared" si="0"/>
        <v>0</v>
      </c>
      <c r="G17" s="188" t="s">
        <v>133</v>
      </c>
      <c r="H17" s="73" t="s">
        <v>82</v>
      </c>
      <c r="J17" s="77">
        <f t="shared" si="1"/>
        <v>0</v>
      </c>
      <c r="K17"/>
    </row>
    <row r="18" spans="1:14" ht="28.15" customHeight="1" thickTop="1" thickBot="1">
      <c r="A18" s="36" t="s">
        <v>134</v>
      </c>
      <c r="B18" s="186" t="s">
        <v>135</v>
      </c>
      <c r="C18" s="114" t="s">
        <v>122</v>
      </c>
      <c r="D18" s="114">
        <v>1</v>
      </c>
      <c r="E18" s="44"/>
      <c r="F18" s="191">
        <f t="shared" si="0"/>
        <v>0</v>
      </c>
      <c r="G18" s="188" t="s">
        <v>136</v>
      </c>
      <c r="H18" s="73" t="s">
        <v>82</v>
      </c>
      <c r="J18" s="77">
        <f t="shared" si="1"/>
        <v>0</v>
      </c>
      <c r="K18"/>
    </row>
    <row r="19" spans="1:14" ht="28.15" customHeight="1" thickTop="1" thickBot="1">
      <c r="A19" s="36" t="s">
        <v>137</v>
      </c>
      <c r="B19" s="186" t="s">
        <v>138</v>
      </c>
      <c r="C19" s="114" t="s">
        <v>122</v>
      </c>
      <c r="D19" s="114">
        <v>1</v>
      </c>
      <c r="E19" s="44"/>
      <c r="F19" s="191">
        <f t="shared" si="0"/>
        <v>0</v>
      </c>
      <c r="G19" s="188" t="s">
        <v>139</v>
      </c>
      <c r="H19" s="73" t="s">
        <v>82</v>
      </c>
      <c r="J19" s="77">
        <f t="shared" si="1"/>
        <v>0</v>
      </c>
      <c r="K19"/>
    </row>
    <row r="20" spans="1:14" s="183" customFormat="1" ht="30" customHeight="1" thickTop="1" thickBot="1">
      <c r="A20" s="192"/>
      <c r="B20" s="193" t="s">
        <v>140</v>
      </c>
      <c r="C20" s="194"/>
      <c r="D20" s="195"/>
      <c r="E20" s="196"/>
      <c r="F20" s="197">
        <f>SUM(F14:F19)</f>
        <v>0</v>
      </c>
      <c r="J20" s="198"/>
      <c r="K20" s="198"/>
    </row>
    <row r="21" spans="1:14" ht="28.15" customHeight="1" thickTop="1">
      <c r="A21"/>
      <c r="J21"/>
      <c r="K21"/>
    </row>
    <row r="22" spans="1:14" s="7" customFormat="1" ht="21">
      <c r="A22" s="168" t="s">
        <v>141</v>
      </c>
    </row>
    <row r="23" spans="1:14" ht="15" thickBot="1"/>
    <row r="24" spans="1:14" s="183" customFormat="1" ht="34.9" customHeight="1" thickTop="1" thickBot="1">
      <c r="A24" s="199" t="s">
        <v>19</v>
      </c>
      <c r="B24" s="200" t="s">
        <v>107</v>
      </c>
      <c r="C24" s="61" t="s">
        <v>23</v>
      </c>
      <c r="D24" s="180" t="s">
        <v>24</v>
      </c>
      <c r="E24" s="181" t="s">
        <v>25</v>
      </c>
      <c r="F24" s="196" t="s">
        <v>108</v>
      </c>
      <c r="G24" s="201" t="s">
        <v>142</v>
      </c>
      <c r="H24" s="61" t="s">
        <v>28</v>
      </c>
      <c r="J24" s="184" t="s">
        <v>110</v>
      </c>
      <c r="K24"/>
      <c r="M24" s="185" t="s">
        <v>30</v>
      </c>
      <c r="N24" s="190" t="str">
        <f>IF(PRODUCT(J25:J26)=1,"מולאו כל השדות","טבלה לא תקינה - לא מולאו כל שדות החובה")</f>
        <v>טבלה לא תקינה - לא מולאו כל שדות החובה</v>
      </c>
    </row>
    <row r="25" spans="1:14" ht="28.15" customHeight="1" thickTop="1" thickBot="1">
      <c r="A25" s="36" t="s">
        <v>143</v>
      </c>
      <c r="B25" s="186" t="s">
        <v>144</v>
      </c>
      <c r="C25" s="72" t="s">
        <v>56</v>
      </c>
      <c r="D25" s="164">
        <v>1</v>
      </c>
      <c r="E25" s="44"/>
      <c r="F25" s="191">
        <f t="shared" ref="F25:F26" si="2">E25*D25</f>
        <v>0</v>
      </c>
      <c r="G25" s="188" t="s">
        <v>145</v>
      </c>
      <c r="H25" s="33"/>
      <c r="J25" s="92">
        <f>IF(AND(F25&gt;0,H25&lt;&gt;""),1,0)</f>
        <v>0</v>
      </c>
      <c r="K25"/>
    </row>
    <row r="26" spans="1:14" ht="28.15" customHeight="1" thickTop="1" thickBot="1">
      <c r="A26" s="36" t="s">
        <v>146</v>
      </c>
      <c r="B26" s="186" t="s">
        <v>147</v>
      </c>
      <c r="C26" s="72" t="s">
        <v>56</v>
      </c>
      <c r="D26" s="164">
        <v>1</v>
      </c>
      <c r="E26" s="44"/>
      <c r="F26" s="191">
        <f t="shared" si="2"/>
        <v>0</v>
      </c>
      <c r="G26" s="188" t="s">
        <v>69</v>
      </c>
      <c r="H26" s="33"/>
      <c r="J26" s="92">
        <f>IF(AND(F26&gt;0,H26&lt;&gt;""),1,0)</f>
        <v>0</v>
      </c>
      <c r="K26"/>
    </row>
    <row r="27" spans="1:14" s="183" customFormat="1" ht="30" customHeight="1" thickTop="1" thickBot="1">
      <c r="A27" s="192"/>
      <c r="B27" s="193" t="s">
        <v>148</v>
      </c>
      <c r="C27" s="194"/>
      <c r="D27" s="195"/>
      <c r="E27" s="196"/>
      <c r="F27" s="197">
        <f>SUM(F25:F26)</f>
        <v>0</v>
      </c>
      <c r="J27" s="198"/>
      <c r="K27" s="198"/>
    </row>
    <row r="28" spans="1:14" ht="28.15" customHeight="1" thickTop="1">
      <c r="A28"/>
      <c r="J28"/>
      <c r="K28"/>
    </row>
    <row r="29" spans="1:14" s="7" customFormat="1" ht="21">
      <c r="A29" s="168" t="s">
        <v>149</v>
      </c>
    </row>
    <row r="30" spans="1:14" ht="15" thickBot="1"/>
    <row r="31" spans="1:14" s="183" customFormat="1" ht="34.9" customHeight="1" thickTop="1" thickBot="1">
      <c r="A31" s="199" t="s">
        <v>19</v>
      </c>
      <c r="B31" s="200" t="s">
        <v>107</v>
      </c>
      <c r="C31" s="61" t="s">
        <v>23</v>
      </c>
      <c r="D31" s="180" t="s">
        <v>24</v>
      </c>
      <c r="E31" s="181" t="s">
        <v>25</v>
      </c>
      <c r="F31" s="196" t="s">
        <v>108</v>
      </c>
      <c r="G31" s="201" t="s">
        <v>142</v>
      </c>
      <c r="H31" s="61" t="s">
        <v>28</v>
      </c>
      <c r="J31" s="184" t="s">
        <v>110</v>
      </c>
      <c r="K31"/>
      <c r="M31" s="185" t="s">
        <v>30</v>
      </c>
      <c r="N31" s="190" t="str">
        <f>IF(PRODUCT(J32:J32)=1,"מולאו כל השדות","טבלה לא תקינה - לא מולאו כל שדות החובה")</f>
        <v>טבלה לא תקינה - לא מולאו כל שדות החובה</v>
      </c>
    </row>
    <row r="32" spans="1:14" ht="28.15" customHeight="1" thickTop="1" thickBot="1">
      <c r="A32" s="36" t="s">
        <v>143</v>
      </c>
      <c r="B32" s="186" t="s">
        <v>150</v>
      </c>
      <c r="C32" s="72" t="s">
        <v>151</v>
      </c>
      <c r="D32" s="164">
        <v>2</v>
      </c>
      <c r="E32" s="44"/>
      <c r="F32" s="191">
        <f t="shared" ref="F32" si="3">E32*D32</f>
        <v>0</v>
      </c>
      <c r="G32" s="188" t="s">
        <v>152</v>
      </c>
      <c r="H32" s="73" t="s">
        <v>82</v>
      </c>
      <c r="J32" s="92">
        <f>IF(AND(F32&gt;0,H32&lt;&gt;""),1,0)</f>
        <v>0</v>
      </c>
      <c r="K32"/>
    </row>
    <row r="33" spans="1:11" s="183" customFormat="1" ht="30" customHeight="1" thickTop="1" thickBot="1">
      <c r="A33" s="192"/>
      <c r="B33" s="193" t="s">
        <v>153</v>
      </c>
      <c r="C33" s="194"/>
      <c r="D33" s="195"/>
      <c r="E33" s="196"/>
      <c r="F33" s="197">
        <f>SUM(F32:F32)</f>
        <v>0</v>
      </c>
      <c r="J33" s="198"/>
      <c r="K33" s="198"/>
    </row>
    <row r="34" spans="1:11" ht="15" thickTop="1"/>
  </sheetData>
  <sheetProtection algorithmName="SHA-512" hashValue="ALWAyOHfR+PHkZPyUZU2tTOXCOLad59pMNpwMb6g4TWU0SDEGkPlQHRJAxW2s301EcbSecegIEn+SHObAt6jpQ==" saltValue="UVGHw2L1CnK0zf6RTgCc+w==" spinCount="100000" sheet="1" insertColumns="0" insertRows="0" insertHyperlinks="0" deleteColumns="0" deleteRows="0" autoFilter="0" pivotTables="0"/>
  <mergeCells count="2">
    <mergeCell ref="A5:H5"/>
    <mergeCell ref="A6:H7"/>
  </mergeCells>
  <phoneticPr fontId="15" type="noConversion"/>
  <conditionalFormatting sqref="N5:N7 N9">
    <cfRule type="cellIs" dxfId="15" priority="17" operator="equal">
      <formula>"מולאו כל השדות"</formula>
    </cfRule>
    <cfRule type="cellIs" dxfId="14" priority="18" operator="equal">
      <formula>"גיליון לא תקין - לא מולאו כל שדות החובה"</formula>
    </cfRule>
  </conditionalFormatting>
  <conditionalFormatting sqref="N24">
    <cfRule type="cellIs" dxfId="13" priority="7" operator="equal">
      <formula>"טבלה לא תקינה - לא מולאו כל שדות החובה"</formula>
    </cfRule>
    <cfRule type="cellIs" dxfId="12" priority="8" operator="equal">
      <formula>"מולאו כל השדות"</formula>
    </cfRule>
  </conditionalFormatting>
  <conditionalFormatting sqref="N31">
    <cfRule type="cellIs" dxfId="11" priority="5" operator="equal">
      <formula>"טבלה לא תקינה - לא מולאו כל שדות החובה"</formula>
    </cfRule>
    <cfRule type="cellIs" dxfId="10" priority="6" operator="equal">
      <formula>"מולאו כל השדות"</formula>
    </cfRule>
  </conditionalFormatting>
  <conditionalFormatting sqref="N11">
    <cfRule type="cellIs" dxfId="9" priority="11" operator="equal">
      <formula>"טבלה לא תקינה - לא מולאו כל שדות החובה"</formula>
    </cfRule>
    <cfRule type="cellIs" dxfId="8" priority="12" operator="equal">
      <formula>"מולאו כל השדות"</formula>
    </cfRule>
  </conditionalFormatting>
  <conditionalFormatting sqref="N12">
    <cfRule type="cellIs" dxfId="7" priority="2" operator="equal">
      <formula>"עלות בטווח המותר"</formula>
    </cfRule>
    <cfRule type="cellIs" dxfId="6" priority="1" operator="equal">
      <formula>"עלות מחוץ לטווח המותר"</formula>
    </cfRule>
  </conditionalFormatting>
  <dataValidations count="3">
    <dataValidation type="whole" operator="greaterThan" allowBlank="1" showInputMessage="1" showErrorMessage="1" error="יש להזין מספר שלם גדול מאפס" sqref="E25:F26 E32:F32 E14 E16:E19" xr:uid="{077B8911-EACA-4970-9A93-DD3A58B6E6F8}">
      <formula1>0</formula1>
    </dataValidation>
    <dataValidation type="list" allowBlank="1" showInputMessage="1" showErrorMessage="1" sqref="H25:H26" xr:uid="{8A0927C0-8BE8-4D10-9EEB-1E920A636A6E}">
      <formula1>"מדד המחירים לצרכן, אירו (Euro), דולר ארהב (USD)"</formula1>
    </dataValidation>
    <dataValidation operator="greaterThan" allowBlank="1" showInputMessage="1" showErrorMessage="1" error="יש להזין מספר שלם גדול מאפס" sqref="F14:F19" xr:uid="{1F1CD552-A8BF-439D-9B70-522879965D71}"/>
  </dataValidations>
  <printOptions horizontalCentered="1"/>
  <pageMargins left="0.70866141732283472" right="0.70866141732283472" top="0.74803149606299213" bottom="0.74803149606299213" header="0.31496062992125984" footer="0.31496062992125984"/>
  <pageSetup paperSize="9" scale="50" fitToHeight="0" orientation="landscape" r:id="rId1"/>
  <rowBreaks count="1" manualBreakCount="1">
    <brk id="20" max="13" man="1"/>
  </rowBreaks>
  <drawing r:id="rId2"/>
  <extLst>
    <ext xmlns:x14="http://schemas.microsoft.com/office/spreadsheetml/2009/9/main" uri="{CCE6A557-97BC-4b89-ADB6-D9C93CAAB3DF}">
      <x14:dataValidations xmlns:xm="http://schemas.microsoft.com/office/excel/2006/main" count="1">
        <x14:dataValidation type="whole" allowBlank="1" showInputMessage="1" showErrorMessage="1" error="יש להזין מספר שלם גדול מאפס שאינו עולה על העלות שהוצעה בטבלה 2 ד' בסעיף 2.8_x000a_" xr:uid="{D4CB8B39-3D94-4BF3-B3B4-E1C634925650}">
          <x14:formula1>
            <xm:f>1</xm:f>
          </x14:formula1>
          <x14:formula2>
            <xm:f>'טבלה 2'!G40</xm:f>
          </x14:formula2>
          <xm:sqref>E15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2B845-C80C-47CF-8DD7-4A9A1FE35E42}">
  <sheetPr codeName="Sheet5">
    <pageSetUpPr fitToPage="1"/>
  </sheetPr>
  <dimension ref="A3:K23"/>
  <sheetViews>
    <sheetView rightToLeft="1" view="pageBreakPreview" topLeftCell="A7" zoomScale="127" zoomScaleNormal="83" zoomScaleSheetLayoutView="127" workbookViewId="0" xr3:uid="{BF85CE26-18F3-52BA-8190-8FC874496877}">
      <selection activeCell="C21" sqref="C21"/>
    </sheetView>
  </sheetViews>
  <sheetFormatPr defaultRowHeight="14.45"/>
  <cols>
    <col min="1" max="1" width="6" style="169" customWidth="1"/>
    <col min="2" max="2" width="60.625" customWidth="1"/>
    <col min="3" max="3" width="32.375" customWidth="1"/>
    <col min="4" max="4" width="45.625" customWidth="1"/>
    <col min="5" max="5" width="17.125" customWidth="1"/>
    <col min="6" max="6" width="1.25" hidden="1" customWidth="1"/>
    <col min="7" max="8" width="9" style="3" hidden="1" customWidth="1"/>
    <col min="9" max="9" width="1.25" customWidth="1"/>
    <col min="11" max="11" width="20.625" style="65" customWidth="1"/>
    <col min="12" max="12" width="0.875" customWidth="1"/>
    <col min="13" max="13" width="7.625" customWidth="1"/>
    <col min="14" max="14" width="1.375" customWidth="1"/>
  </cols>
  <sheetData>
    <row r="3" spans="1:11" s="7" customFormat="1" ht="21">
      <c r="A3" s="168"/>
      <c r="K3" s="202"/>
    </row>
    <row r="4" spans="1:11" ht="15" thickBot="1"/>
    <row r="5" spans="1:11" s="22" customFormat="1" ht="34.5" customHeight="1" thickTop="1" thickBot="1">
      <c r="A5" s="227" t="s">
        <v>154</v>
      </c>
      <c r="B5" s="228"/>
      <c r="C5" s="228"/>
      <c r="D5" s="228"/>
      <c r="E5" s="229"/>
      <c r="G5" s="170" t="s">
        <v>103</v>
      </c>
      <c r="H5" s="171">
        <f>G13*PRODUCT(G18:G21)</f>
        <v>0</v>
      </c>
      <c r="J5" s="185" t="s">
        <v>104</v>
      </c>
      <c r="K5" s="173" t="str">
        <f>IF(H5=1,"מולאו כל השדות","גיליון לא תקין - לא מולאו כל שדות החובה")</f>
        <v>גיליון לא תקין - לא מולאו כל שדות החובה</v>
      </c>
    </row>
    <row r="6" spans="1:11" s="203" customFormat="1" ht="45" customHeight="1">
      <c r="A6" s="230" t="s">
        <v>155</v>
      </c>
      <c r="B6" s="231"/>
      <c r="C6" s="231"/>
      <c r="D6" s="231"/>
      <c r="E6" s="232"/>
      <c r="G6" s="204"/>
      <c r="H6" s="205"/>
      <c r="J6" s="206"/>
      <c r="K6" s="207"/>
    </row>
    <row r="7" spans="1:11" s="22" customFormat="1" ht="34.15" customHeight="1" thickBot="1">
      <c r="A7" s="233" t="s">
        <v>156</v>
      </c>
      <c r="B7" s="234"/>
      <c r="C7" s="234"/>
      <c r="D7" s="234"/>
      <c r="E7" s="235"/>
      <c r="G7" s="174"/>
      <c r="H7" s="65"/>
      <c r="J7" s="175"/>
      <c r="K7" s="176"/>
    </row>
    <row r="8" spans="1:11" s="22" customFormat="1" ht="30" customHeight="1" thickTop="1">
      <c r="A8" s="175"/>
      <c r="B8" s="175"/>
      <c r="C8" s="175"/>
      <c r="D8" s="175"/>
      <c r="E8" s="175"/>
      <c r="G8" s="174"/>
      <c r="H8" s="65"/>
      <c r="J8" s="175"/>
      <c r="K8" s="176"/>
    </row>
    <row r="10" spans="1:11" s="22" customFormat="1" ht="30" customHeight="1" thickBot="1">
      <c r="A10" s="168" t="s">
        <v>157</v>
      </c>
      <c r="B10" s="175"/>
      <c r="C10" s="175"/>
      <c r="D10"/>
      <c r="E10"/>
      <c r="G10" s="174"/>
      <c r="H10" s="65"/>
      <c r="J10" s="175"/>
      <c r="K10" s="176"/>
    </row>
    <row r="11" spans="1:11" ht="15" thickBot="1"/>
    <row r="12" spans="1:11" s="183" customFormat="1" ht="34.9" customHeight="1" thickTop="1" thickBot="1">
      <c r="A12" s="199" t="s">
        <v>19</v>
      </c>
      <c r="B12" s="200" t="s">
        <v>107</v>
      </c>
      <c r="C12" s="200" t="s">
        <v>158</v>
      </c>
      <c r="D12" s="201" t="s">
        <v>142</v>
      </c>
      <c r="E12" s="208" t="s">
        <v>28</v>
      </c>
      <c r="G12" s="184" t="s">
        <v>110</v>
      </c>
      <c r="J12" s="185" t="s">
        <v>30</v>
      </c>
      <c r="K12" s="190" t="str">
        <f>IF(G13=1,"מולאו כל השדות","טבלה לא תקינה - לא מולאו כל שדות החובה")</f>
        <v>טבלה לא תקינה - לא מולאו כל שדות החובה</v>
      </c>
    </row>
    <row r="13" spans="1:11" ht="28.5" customHeight="1" thickTop="1" thickBot="1">
      <c r="A13" s="209" t="s">
        <v>159</v>
      </c>
      <c r="B13" s="210" t="s">
        <v>160</v>
      </c>
      <c r="C13" s="215"/>
      <c r="D13" s="211" t="s">
        <v>161</v>
      </c>
      <c r="E13" s="73" t="s">
        <v>82</v>
      </c>
      <c r="G13" s="189">
        <f t="shared" ref="G13" si="0">IF(C13&gt;0,1,0)</f>
        <v>0</v>
      </c>
      <c r="H13"/>
    </row>
    <row r="14" spans="1:11" ht="15" thickTop="1"/>
    <row r="15" spans="1:11" s="7" customFormat="1" ht="21">
      <c r="A15" s="168" t="s">
        <v>162</v>
      </c>
      <c r="K15" s="202"/>
    </row>
    <row r="16" spans="1:11" ht="15" thickBot="1"/>
    <row r="17" spans="1:11" s="183" customFormat="1" ht="34.9" customHeight="1" thickTop="1" thickBot="1">
      <c r="A17" s="199" t="s">
        <v>19</v>
      </c>
      <c r="B17" s="200" t="s">
        <v>107</v>
      </c>
      <c r="C17" s="200" t="s">
        <v>163</v>
      </c>
      <c r="D17" s="201" t="s">
        <v>142</v>
      </c>
      <c r="E17" s="208" t="s">
        <v>28</v>
      </c>
      <c r="G17" s="184" t="s">
        <v>110</v>
      </c>
      <c r="H17"/>
      <c r="J17" s="185" t="s">
        <v>30</v>
      </c>
      <c r="K17" s="190" t="str">
        <f>IF(PRODUCT(G18:G21)=1,"מולאו כל השדות","טבלה לא תקינה - לא מולאו כל שדות החובה")</f>
        <v>טבלה לא תקינה - לא מולאו כל שדות החובה</v>
      </c>
    </row>
    <row r="18" spans="1:11" ht="45" customHeight="1" thickTop="1" thickBot="1">
      <c r="A18" s="212" t="s">
        <v>164</v>
      </c>
      <c r="B18" s="210" t="s">
        <v>165</v>
      </c>
      <c r="C18" s="216"/>
      <c r="D18" s="211" t="s">
        <v>166</v>
      </c>
      <c r="E18" s="73" t="s">
        <v>82</v>
      </c>
      <c r="G18" s="189">
        <f t="shared" ref="G18:G20" si="1">IF(C18&gt;0,1,0)</f>
        <v>0</v>
      </c>
      <c r="H18"/>
    </row>
    <row r="19" spans="1:11" ht="45" customHeight="1" thickTop="1" thickBot="1">
      <c r="A19" s="36" t="s">
        <v>167</v>
      </c>
      <c r="B19" s="210" t="s">
        <v>168</v>
      </c>
      <c r="C19" s="44"/>
      <c r="D19" s="211" t="s">
        <v>166</v>
      </c>
      <c r="E19" s="73" t="s">
        <v>82</v>
      </c>
      <c r="G19" s="189">
        <f t="shared" si="1"/>
        <v>0</v>
      </c>
      <c r="H19"/>
    </row>
    <row r="20" spans="1:11" ht="45" customHeight="1" thickTop="1" thickBot="1">
      <c r="A20" s="36" t="s">
        <v>169</v>
      </c>
      <c r="B20" s="210" t="s">
        <v>170</v>
      </c>
      <c r="C20" s="44"/>
      <c r="D20" s="211" t="s">
        <v>166</v>
      </c>
      <c r="E20" s="73" t="s">
        <v>82</v>
      </c>
      <c r="G20" s="189">
        <f t="shared" si="1"/>
        <v>0</v>
      </c>
      <c r="H20"/>
    </row>
    <row r="21" spans="1:11" ht="45" customHeight="1" thickTop="1" thickBot="1">
      <c r="A21" s="36" t="s">
        <v>171</v>
      </c>
      <c r="B21" s="210" t="s">
        <v>172</v>
      </c>
      <c r="C21" s="44"/>
      <c r="D21" s="211" t="s">
        <v>166</v>
      </c>
      <c r="E21" s="73" t="s">
        <v>82</v>
      </c>
      <c r="G21" s="189">
        <f>IF(C21&gt;0,1,0)</f>
        <v>0</v>
      </c>
      <c r="H21"/>
    </row>
    <row r="22" spans="1:11">
      <c r="B22" s="213"/>
    </row>
    <row r="23" spans="1:11">
      <c r="B23" s="214"/>
    </row>
  </sheetData>
  <sheetProtection algorithmName="SHA-512" hashValue="KnjEZh8zrUcLW19dFAq16xYdgg8CvbK3zlgQgiNfrb84mj87tGw3S5rY3HL2kb4zXxCoLDT4Ah3kKYMK0mnb/g==" saltValue="/FqmCXpE/duHPO41KN92OQ==" spinCount="100000" sheet="1" insertColumns="0" insertRows="0" insertHyperlinks="0" deleteColumns="0" deleteRows="0" autoFilter="0" pivotTables="0"/>
  <mergeCells count="3">
    <mergeCell ref="A5:E5"/>
    <mergeCell ref="A6:E6"/>
    <mergeCell ref="A7:E7"/>
  </mergeCells>
  <phoneticPr fontId="15" type="noConversion"/>
  <conditionalFormatting sqref="K5:K8 K10">
    <cfRule type="cellIs" dxfId="5" priority="5" operator="equal">
      <formula>"מולאו כל השדות"</formula>
    </cfRule>
    <cfRule type="cellIs" dxfId="4" priority="6" operator="equal">
      <formula>"גיליון לא תקין - לא מולאו כל שדות החובה"</formula>
    </cfRule>
  </conditionalFormatting>
  <conditionalFormatting sqref="K12">
    <cfRule type="cellIs" dxfId="3" priority="3" operator="equal">
      <formula>"טבלה לא תקינה - לא מולאו כל שדות החובה"</formula>
    </cfRule>
    <cfRule type="cellIs" dxfId="2" priority="4" operator="equal">
      <formula>"מולאו כל השדות"</formula>
    </cfRule>
  </conditionalFormatting>
  <conditionalFormatting sqref="K17">
    <cfRule type="cellIs" dxfId="1" priority="1" operator="equal">
      <formula>"טבלה לא תקינה - לא מולאו כל שדות החובה"</formula>
    </cfRule>
    <cfRule type="cellIs" dxfId="0" priority="2" operator="equal">
      <formula>"מולאו כל השדות"</formula>
    </cfRule>
  </conditionalFormatting>
  <dataValidations count="1">
    <dataValidation type="whole" operator="greaterThan" allowBlank="1" showInputMessage="1" showErrorMessage="1" error="יש להזין מספר שלם גדול מאפס" sqref="C18:C21 C13" xr:uid="{EB1382BC-E99E-4D42-92C8-CF8960C45D86}">
      <formula1>0</formula1>
    </dataValidation>
  </dataValidations>
  <printOptions horizontalCentered="1"/>
  <pageMargins left="0.70866141732283472" right="0.70866141732283472" top="0.74803149606299213" bottom="0.74803149606299213" header="0.31496062992125984" footer="0.31496062992125984"/>
  <pageSetup scale="60" fitToHeight="0" orientation="landscape" r:id="rId1"/>
  <rowBreaks count="1" manualBreakCount="1">
    <brk id="1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pageSetUpPr fitToPage="1"/>
  </sheetPr>
  <dimension ref="A3:G27"/>
  <sheetViews>
    <sheetView rightToLeft="1" view="pageBreakPreview" zoomScale="67" zoomScaleNormal="100" zoomScaleSheetLayoutView="67" workbookViewId="0" xr3:uid="{C67EF94B-0B3B-5838-830C-E3A509766221}">
      <selection activeCell="E32" sqref="E32"/>
    </sheetView>
  </sheetViews>
  <sheetFormatPr defaultRowHeight="14.45"/>
  <cols>
    <col min="2" max="2" width="50.75" customWidth="1"/>
    <col min="3" max="3" width="49" customWidth="1"/>
    <col min="4" max="4" width="13.75" customWidth="1"/>
    <col min="5" max="5" width="39.5" customWidth="1"/>
    <col min="6" max="6" width="2.25" customWidth="1"/>
    <col min="7" max="7" width="16.375" bestFit="1" customWidth="1"/>
  </cols>
  <sheetData>
    <row r="3" spans="1:7" s="7" customFormat="1" ht="21">
      <c r="A3" s="10" t="s">
        <v>173</v>
      </c>
      <c r="C3" s="8"/>
      <c r="D3"/>
      <c r="E3"/>
      <c r="F3"/>
      <c r="G3"/>
    </row>
    <row r="4" spans="1:7" s="7" customFormat="1" ht="4.5" customHeight="1" thickBot="1">
      <c r="A4" s="10"/>
      <c r="C4" s="8"/>
      <c r="D4"/>
      <c r="E4"/>
      <c r="F4"/>
      <c r="G4"/>
    </row>
    <row r="5" spans="1:7" s="4" customFormat="1" ht="45" customHeight="1" thickBot="1">
      <c r="A5" s="236" t="s">
        <v>174</v>
      </c>
      <c r="B5" s="237"/>
      <c r="C5" s="237"/>
      <c r="D5" s="237"/>
      <c r="E5" s="238"/>
      <c r="G5" s="15"/>
    </row>
    <row r="6" spans="1:7" ht="10.15" customHeight="1" thickBot="1"/>
    <row r="7" spans="1:7" s="37" customFormat="1" ht="42.6" thickTop="1" thickBot="1">
      <c r="A7" s="6" t="s">
        <v>175</v>
      </c>
      <c r="B7" s="11" t="s">
        <v>176</v>
      </c>
      <c r="C7" s="12" t="s">
        <v>177</v>
      </c>
      <c r="D7" s="5" t="s">
        <v>178</v>
      </c>
      <c r="E7" s="9" t="s">
        <v>179</v>
      </c>
    </row>
    <row r="8" spans="1:7" ht="28.5" customHeight="1" thickTop="1" thickBot="1">
      <c r="A8" s="36">
        <v>5.0999999999999996</v>
      </c>
      <c r="B8" s="13" t="s">
        <v>180</v>
      </c>
      <c r="C8" s="31" t="s">
        <v>181</v>
      </c>
      <c r="D8" s="14">
        <v>1</v>
      </c>
      <c r="E8" s="20">
        <f>'טבלה 2'!H11*D8</f>
        <v>0</v>
      </c>
    </row>
    <row r="9" spans="1:7" ht="28.5" customHeight="1" thickBot="1">
      <c r="A9" s="36">
        <v>5.2</v>
      </c>
      <c r="B9" s="31" t="s">
        <v>182</v>
      </c>
      <c r="C9" s="31" t="s">
        <v>183</v>
      </c>
      <c r="D9" s="14">
        <v>1</v>
      </c>
      <c r="E9" s="20">
        <f>'טבלה 2'!$H$19*'טבלה 5'!D9</f>
        <v>0</v>
      </c>
    </row>
    <row r="10" spans="1:7" ht="28.5" customHeight="1" thickBot="1">
      <c r="A10" s="36">
        <v>5.3</v>
      </c>
      <c r="B10" s="31" t="s">
        <v>184</v>
      </c>
      <c r="C10" s="31" t="s">
        <v>183</v>
      </c>
      <c r="D10" s="14">
        <v>1</v>
      </c>
      <c r="E10" s="20">
        <f>'טבלה 2'!$H$30*'טבלה 5'!D10</f>
        <v>0</v>
      </c>
    </row>
    <row r="11" spans="1:7" ht="28.5" customHeight="1" thickBot="1">
      <c r="A11" s="36" t="s">
        <v>185</v>
      </c>
      <c r="B11" s="31" t="s">
        <v>186</v>
      </c>
      <c r="C11" s="31" t="s">
        <v>187</v>
      </c>
      <c r="D11" s="14">
        <v>1</v>
      </c>
      <c r="E11" s="20">
        <f>'טבלה 2'!$H$41*'טבלה 5'!D11</f>
        <v>0</v>
      </c>
    </row>
    <row r="12" spans="1:7" ht="28.15" thickBot="1">
      <c r="A12" s="36" t="s">
        <v>188</v>
      </c>
      <c r="B12" s="13" t="s">
        <v>189</v>
      </c>
      <c r="C12" s="31" t="s">
        <v>190</v>
      </c>
      <c r="D12" s="14">
        <v>10</v>
      </c>
      <c r="E12" s="20">
        <f>'טבלה 3'!F20*D12</f>
        <v>0</v>
      </c>
    </row>
    <row r="13" spans="1:7" ht="28.15" thickBot="1">
      <c r="A13" s="36" t="s">
        <v>191</v>
      </c>
      <c r="B13" s="31" t="s">
        <v>192</v>
      </c>
      <c r="C13" s="31" t="s">
        <v>193</v>
      </c>
      <c r="D13" s="14">
        <v>10</v>
      </c>
      <c r="E13" s="20">
        <f>'טבלה 3'!F27*D13</f>
        <v>0</v>
      </c>
    </row>
    <row r="14" spans="1:7" ht="28.15" thickBot="1">
      <c r="A14" s="36" t="s">
        <v>194</v>
      </c>
      <c r="B14" s="31" t="s">
        <v>195</v>
      </c>
      <c r="C14" s="31" t="s">
        <v>196</v>
      </c>
      <c r="D14" s="14">
        <v>10</v>
      </c>
      <c r="E14" s="20">
        <f>'טבלה 3'!F33*D14</f>
        <v>0</v>
      </c>
    </row>
    <row r="15" spans="1:7" ht="28.15" thickBot="1">
      <c r="A15" s="36" t="s">
        <v>197</v>
      </c>
      <c r="B15" s="31" t="s">
        <v>198</v>
      </c>
      <c r="C15" s="31" t="s">
        <v>199</v>
      </c>
      <c r="D15" s="14">
        <v>20</v>
      </c>
      <c r="E15" s="20">
        <f>D15*'טבלה 4'!C13</f>
        <v>0</v>
      </c>
    </row>
    <row r="16" spans="1:7" ht="28.5" customHeight="1" thickBot="1">
      <c r="A16" s="36" t="s">
        <v>200</v>
      </c>
      <c r="B16" s="31" t="s">
        <v>201</v>
      </c>
      <c r="C16" s="31" t="s">
        <v>202</v>
      </c>
      <c r="D16" s="14">
        <v>5985</v>
      </c>
      <c r="E16" s="20">
        <f>D16*'טבלה 4'!$C18</f>
        <v>0</v>
      </c>
    </row>
    <row r="17" spans="1:7" ht="42" thickBot="1">
      <c r="A17" s="36" t="s">
        <v>203</v>
      </c>
      <c r="B17" s="31" t="s">
        <v>204</v>
      </c>
      <c r="C17" s="31" t="s">
        <v>205</v>
      </c>
      <c r="D17" s="14">
        <v>2385</v>
      </c>
      <c r="E17" s="20">
        <f>D17*'טבלה 4'!$C19</f>
        <v>0</v>
      </c>
    </row>
    <row r="18" spans="1:7" ht="28.5" customHeight="1" thickBot="1">
      <c r="A18" s="36" t="s">
        <v>206</v>
      </c>
      <c r="B18" s="31" t="s">
        <v>207</v>
      </c>
      <c r="C18" s="31" t="s">
        <v>208</v>
      </c>
      <c r="D18" s="14">
        <v>1485</v>
      </c>
      <c r="E18" s="20">
        <f>D18*'טבלה 4'!$C20</f>
        <v>0</v>
      </c>
    </row>
    <row r="19" spans="1:7" ht="28.5" customHeight="1" thickBot="1">
      <c r="A19" s="36" t="s">
        <v>209</v>
      </c>
      <c r="B19" s="31" t="s">
        <v>210</v>
      </c>
      <c r="C19" s="31" t="s">
        <v>211</v>
      </c>
      <c r="D19" s="14">
        <v>405</v>
      </c>
      <c r="E19" s="20">
        <f>D19*'טבלה 4'!$C21</f>
        <v>0</v>
      </c>
    </row>
    <row r="20" spans="1:7" ht="10.15" customHeight="1" thickBot="1">
      <c r="A20" s="17"/>
      <c r="B20" s="18"/>
      <c r="C20" s="17"/>
      <c r="D20" s="17"/>
      <c r="E20" s="19"/>
      <c r="G20" s="16"/>
    </row>
    <row r="21" spans="1:7" ht="28.5" customHeight="1" thickBot="1">
      <c r="A21" s="17"/>
      <c r="B21" s="18"/>
      <c r="C21" s="17"/>
      <c r="D21" s="17"/>
      <c r="E21" s="21">
        <f>SUM(E8:E19)</f>
        <v>0</v>
      </c>
      <c r="G21" s="16"/>
    </row>
    <row r="22" spans="1:7" ht="25.9" customHeight="1" thickBot="1">
      <c r="E22" s="38" t="s">
        <v>212</v>
      </c>
    </row>
    <row r="27" spans="1:7">
      <c r="E27" s="32"/>
    </row>
  </sheetData>
  <sheetProtection algorithmName="SHA-512" hashValue="upDrWzk0jgi0u0qNo0r57eXPji9UKaClDgH5rZ5WHSOFhO6RP9iXaiQMh7HBATkmZ0h7N7+WbLPzXT8FDVQT6A==" saltValue="WROGM881z+el05M4mi44Eg==" spinCount="100000" sheet="1" insertColumns="0" insertRows="0" insertHyperlinks="0" deleteColumns="0" deleteRows="0" autoFilter="0" pivotTables="0"/>
  <mergeCells count="1">
    <mergeCell ref="A5:E5"/>
  </mergeCells>
  <printOptions horizontalCentered="1"/>
  <pageMargins left="0.70866141732283472" right="0.70866141732283472" top="0.74803149606299213" bottom="0.74803149606299213" header="0.31496062992125984" footer="0.31496062992125984"/>
  <pageSetup paperSize="9" scale="80" fitToHeight="0" orientation="landscape" r:id="rId1"/>
  <rowBreaks count="1" manualBreakCount="1">
    <brk id="2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canned xmlns="8cb116f7-2eef-4bab-b5cb-e1f30062fed8">false</Scanned>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750642D2D161CC40AF2C1C4474B68A0E" ma:contentTypeVersion="4" ma:contentTypeDescription="צור מסמך חדש." ma:contentTypeScope="" ma:versionID="ca8ed16d492d8f6f1c6ed69df1c24227">
  <xsd:schema xmlns:xsd="http://www.w3.org/2001/XMLSchema" xmlns:xs="http://www.w3.org/2001/XMLSchema" xmlns:p="http://schemas.microsoft.com/office/2006/metadata/properties" xmlns:ns2="e160ae35-a7c5-4e84-aae5-a375e8de8b24" xmlns:ns3="8e178596-744c-4bbf-a8c5-00917b94ef90" targetNamespace="http://schemas.microsoft.com/office/2006/metadata/properties" ma:root="true" ma:fieldsID="700b69d1ed665167982d197dd8e07057" ns2:_="" ns3:_="">
    <xsd:import namespace="e160ae35-a7c5-4e84-aae5-a375e8de8b24"/>
    <xsd:import namespace="8e178596-744c-4bbf-a8c5-00917b94ef9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60ae35-a7c5-4e84-aae5-a375e8de8b2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Details" ma:index="13" nillable="true" ma:displayName="משותף עם פרטים"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178596-744c-4bbf-a8c5-00917b94ef90" elementFormDefault="qualified">
    <xsd:import namespace="http://schemas.microsoft.com/office/2006/documentManagement/types"/>
    <xsd:import namespace="http://schemas.microsoft.com/office/infopath/2007/PartnerControls"/>
    <xsd:element name="SharedWithUsers" ma:index="11"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Hash של רמז לשיתוף"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מסמך" ma:contentTypeID="0x010100AB06695B57D4EF4398B4D167A6ADDC02" ma:contentTypeVersion="2" ma:contentTypeDescription="צור מסמך חדש." ma:contentTypeScope="" ma:versionID="0f38c7f1809348d273f7114dc2dd93ce">
  <xsd:schema xmlns:xsd="http://www.w3.org/2001/XMLSchema" xmlns:xs="http://www.w3.org/2001/XMLSchema" xmlns:p="http://schemas.microsoft.com/office/2006/metadata/properties" xmlns:ns1="http://schemas.microsoft.com/sharepoint/v3" xmlns:ns2="8cb116f7-2eef-4bab-b5cb-e1f30062fed8" targetNamespace="http://schemas.microsoft.com/office/2006/metadata/properties" ma:root="true" ma:fieldsID="724f530a2622c158bd47a4751c69f010" ns1:_="" ns2:_="">
    <xsd:import namespace="http://schemas.microsoft.com/sharepoint/v3"/>
    <xsd:import namespace="8cb116f7-2eef-4bab-b5cb-e1f30062fed8"/>
    <xsd:element name="properties">
      <xsd:complexType>
        <xsd:sequence>
          <xsd:element name="documentManagement">
            <xsd:complexType>
              <xsd:all>
                <xsd:element ref="ns1:PublishingStartDate" minOccurs="0"/>
                <xsd:element ref="ns1:PublishingExpirationDate" minOccurs="0"/>
                <xsd:element ref="ns2:Scann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9"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b116f7-2eef-4bab-b5cb-e1f30062fed8" elementFormDefault="qualified">
    <xsd:import namespace="http://schemas.microsoft.com/office/2006/documentManagement/types"/>
    <xsd:import namespace="http://schemas.microsoft.com/office/infopath/2007/PartnerControls"/>
    <xsd:element name="Scanned" ma:index="10" nillable="true" ma:displayName="סרוק?" ma:default="0" ma:internalName="Scann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F57C90-B0EE-45A9-AA08-0D19F6437A6E}"/>
</file>

<file path=customXml/itemProps2.xml><?xml version="1.0" encoding="utf-8"?>
<ds:datastoreItem xmlns:ds="http://schemas.openxmlformats.org/officeDocument/2006/customXml" ds:itemID="{48F0CF0E-2A61-427D-B815-0AAF1DFF6C58}"/>
</file>

<file path=customXml/itemProps3.xml><?xml version="1.0" encoding="utf-8"?>
<ds:datastoreItem xmlns:ds="http://schemas.openxmlformats.org/officeDocument/2006/customXml" ds:itemID="{3501CE1E-3B35-4BA3-8585-8262B33ABD40}"/>
</file>

<file path=customXml/itemProps4.xml><?xml version="1.0" encoding="utf-8"?>
<ds:datastoreItem xmlns:ds="http://schemas.openxmlformats.org/officeDocument/2006/customXml" ds:itemID="{8EF10374-AB1F-4340-832D-53FCE39113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Doron</dc:creator>
  <cp:keywords/>
  <dc:description/>
  <cp:lastModifiedBy>Doron Zemer</cp:lastModifiedBy>
  <cp:revision/>
  <dcterms:created xsi:type="dcterms:W3CDTF">2015-02-04T14:31:53Z</dcterms:created>
  <dcterms:modified xsi:type="dcterms:W3CDTF">2025-04-10T12:07:40Z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0x010100AB06695B57D4EF4398B4D167A6ADDC02</vt:lpwstr>
  </property>
  <property fmtid="{D5CDD505-2E9C-101B-9397-08002B2CF9AE}" pid="3" name="_dlc_DocIdItemGuid">
    <vt:lpwstr>98932a12-340e-4b35-a9a7-692e6e0fd9e5</vt:lpwstr>
  </property>
</Properties>
</file>